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Для переноса\1 мои осн документы\28082018\А ОСА\ОСА\2019\20190625\мухм фактлар\"/>
    </mc:Choice>
  </mc:AlternateContent>
  <xr:revisionPtr revIDLastSave="0" documentId="13_ncr:1_{3251E763-F96A-4F29-BB7A-15CF59384106}" xr6:coauthVersionLast="33" xr6:coauthVersionMax="33" xr10:uidLastSave="{00000000-0000-0000-0000-000000000000}"/>
  <bookViews>
    <workbookView xWindow="0" yWindow="0" windowWidth="19200" windowHeight="6465" xr2:uid="{00000000-000D-0000-FFFF-FFFF00000000}"/>
  </bookViews>
  <sheets>
    <sheet name="infinbank" sheetId="1" r:id="rId1"/>
  </sheets>
  <externalReferences>
    <externalReference r:id="rId2"/>
  </externalReferences>
  <calcPr calcId="179017"/>
</workbook>
</file>

<file path=xl/calcChain.xml><?xml version="1.0" encoding="utf-8"?>
<calcChain xmlns="http://schemas.openxmlformats.org/spreadsheetml/2006/main">
  <c r="E30" i="1" l="1"/>
  <c r="E32" i="1"/>
  <c r="E31" i="1"/>
  <c r="G161" i="1" l="1"/>
  <c r="G151" i="1"/>
  <c r="G138" i="1"/>
  <c r="G191" i="1"/>
  <c r="G126" i="1" l="1"/>
  <c r="G137" i="1" l="1"/>
  <c r="G120" i="1"/>
  <c r="B110" i="1"/>
  <c r="G217" i="1"/>
  <c r="G207" i="1"/>
  <c r="G200" i="1"/>
  <c r="G189" i="1"/>
  <c r="G185" i="1"/>
  <c r="G178" i="1"/>
  <c r="G190" i="1" l="1"/>
  <c r="G208" i="1" s="1"/>
  <c r="G219" i="1" s="1"/>
  <c r="G221" i="1" s="1"/>
  <c r="G224" i="1" s="1"/>
  <c r="E29" i="1" s="1"/>
</calcChain>
</file>

<file path=xl/sharedStrings.xml><?xml version="1.0" encoding="utf-8"?>
<sst xmlns="http://schemas.openxmlformats.org/spreadsheetml/2006/main" count="510" uniqueCount="322">
  <si>
    <t>МФО:</t>
  </si>
  <si>
    <t>№</t>
  </si>
  <si>
    <t>144</t>
  </si>
  <si>
    <t>ЭМИТЕНТНИНГ НОМИ</t>
  </si>
  <si>
    <t>Тўлиқ:</t>
  </si>
  <si>
    <t>Қисқартирилган:</t>
  </si>
  <si>
    <t>Биржа тикерининг номи:*</t>
  </si>
  <si>
    <t>АЛОҚА МАЪЛУМОТЛАРИ</t>
  </si>
  <si>
    <t>Жойлашган ери:</t>
  </si>
  <si>
    <t>Почта манзили:</t>
  </si>
  <si>
    <t>Электрон почта манзили:*</t>
  </si>
  <si>
    <t>Расмий веб-сайти:*</t>
  </si>
  <si>
    <t>БАНК РЕКВИЗИТЛАРИ</t>
  </si>
  <si>
    <t>Хизмат кўрсатувчи банкнинг номи:</t>
  </si>
  <si>
    <t>Ҳисоб рақами:</t>
  </si>
  <si>
    <t>РЎЙХАТДАН ЎТКАЗИШ ВА ИДЕНТИФИКАЦИЯ РАҚАМЛАРИ:</t>
  </si>
  <si>
    <t>рўйхатдан ўтказувчи орган томонидан берилган:</t>
  </si>
  <si>
    <t>солиқ хизмати органи томонидан берилган (СТИР):</t>
  </si>
  <si>
    <t>ДАВЛАТ СТАТИСТИКА ОРГАНИ ТОМОНИДАН БЕРИЛГАН РАҚАМЛАР:</t>
  </si>
  <si>
    <t>МШТ (КФС):</t>
  </si>
  <si>
    <t xml:space="preserve">КТУТ (ОКПО): </t>
  </si>
  <si>
    <t>ХХТУТ (ОКОНХ):</t>
  </si>
  <si>
    <t>МҲОБТ (СОАТО):</t>
  </si>
  <si>
    <t>ЭМИТЕНТНИНГ МОЛИЯВИЙ-ИҚТИСОДИЙ ҲОЛАТИ КЎРСАТКИЧЛАРИ**</t>
  </si>
  <si>
    <t>Устав капиталининг рентабеллик коэффициенти:</t>
  </si>
  <si>
    <t xml:space="preserve">Мутлақ ликвидлилик коэффициенти: </t>
  </si>
  <si>
    <t>Ўз маблағларининг жалб қилинган маблағларига нисбати коэффициенти:</t>
  </si>
  <si>
    <t>Эмитентнинг ўз маблағларининг қарз маблағларига нисбати:</t>
  </si>
  <si>
    <t>ҲИСОБОТ ЙИЛИДА ҚИММАТЛИ ҚОҒОЗЛАР БЎЙИЧА ҲИСОБЛАНГАН ДАРОМАДЛАР МИҚДОРИ</t>
  </si>
  <si>
    <t>Оддий акциялар бўйича*</t>
  </si>
  <si>
    <t>Имтиёзли акциялар бўйича*</t>
  </si>
  <si>
    <t>Бошқа қимматли қоғозлар бўйича*</t>
  </si>
  <si>
    <t>бир дона акцияга сўмда:</t>
  </si>
  <si>
    <t>бир дона акциянинг номинал қийматига фоизда:</t>
  </si>
  <si>
    <t>бир дона қимматли қоғозга сўмда:</t>
  </si>
  <si>
    <t>бир дона қимматли қоғознинг номинал қийматига фоизда:</t>
  </si>
  <si>
    <t>ҳисобот даври якуни бўйича (сўмда):</t>
  </si>
  <si>
    <t>олдинги даврлар якуни бўйича (сўмда):</t>
  </si>
  <si>
    <t>ҚИММАТЛИ ҚОҒОЗЛАР БЎЙИЧА ДАРОМАДЛАРНИ ТЎЛАШ ЮЗАСИДАН МАВЖУД ҚАРЗДОРЛИК</t>
  </si>
  <si>
    <t>МАНСАБДОР ШАХСЛАРНИНГ (ИЖРОИЯ ОРГАНИНИНГ) ШАХСИЙ ТАРКИБИДАГИ ЎЗГАРИШЛАР</t>
  </si>
  <si>
    <t>ҲИСОБОТ ЙИЛИДА ҚЎШИМЧА ЧИҚАРИЛГАН ҚИММАТЛИ ҚОҒОЗЛАР ҲАҚИДАГИ АСОСИЙ МАЪЛУМОТЛАР***</t>
  </si>
  <si>
    <t>ҲИСОБОТ ЙИЛИДА ЭМИТЕНТ ФАОЛИЯТИДАГИ МУҲИМ ФАКТЛАР</t>
  </si>
  <si>
    <t>Муҳим факт номи</t>
  </si>
  <si>
    <t>Муҳим факт рақами</t>
  </si>
  <si>
    <t>Муҳим факт юз берган сана</t>
  </si>
  <si>
    <t>Муҳим факт эълон қилинган сана</t>
  </si>
  <si>
    <t>БАНКЛАР УЧУН БУХГАЛТЕРИЯ БАЛАНСИ</t>
  </si>
  <si>
    <t>Кўрсаткичлар номи</t>
  </si>
  <si>
    <t>Минг сўмда</t>
  </si>
  <si>
    <t>БАНКЛАР УЧУН МОЛИЯВИЙ НАТИЖАЛАР ТЎҒРИСИДАГИ ҲИСОБОТ</t>
  </si>
  <si>
    <t>АУДИТОРЛИК ТЕКШИРУВИ НАТИЖАЛАРИ ТЎҒРИСИДА МАЪЛУМОТ</t>
  </si>
  <si>
    <t>Аудиторлик ташкилотининг номи:</t>
  </si>
  <si>
    <t>Лицензия берилган сана:</t>
  </si>
  <si>
    <t>Лицензия рақами:</t>
  </si>
  <si>
    <t>Хулоса тури:</t>
  </si>
  <si>
    <t>Аудиторлик хулосаси берилган сана:</t>
  </si>
  <si>
    <t>Аудиторлик хулосасининг рақами:</t>
  </si>
  <si>
    <t>Текшириш ўтказган аудитор (аудиторлар)нинг Ф.И.Ш.:</t>
  </si>
  <si>
    <t>Аудиторлик хулосасининг нусхаси:****</t>
  </si>
  <si>
    <t>ҲИСОБОТ ЙИЛИДА ТУЗИЛГАН ЙИРИК БИТИМЛАР РЎЙХАТИ</t>
  </si>
  <si>
    <t>ҲИСОБОТ ЙИЛИДА АФФИЛЛАНГАН ШАХСЛАР БИЛАН ТУЗИЛГАН БИТИМЛАР РЎЙХАТИ</t>
  </si>
  <si>
    <t xml:space="preserve">Битим тузилган сана </t>
  </si>
  <si>
    <t>Контрагентнинг Ф.И.Ш. ёки тўлиқ номи</t>
  </si>
  <si>
    <t>Битим предмети</t>
  </si>
  <si>
    <t>Суммаси</t>
  </si>
  <si>
    <t>Эмитент битим бўйича ким ҳисобланади (товар ва хизматларни олувчи/бегоналаштирувчи)</t>
  </si>
  <si>
    <t>Эмитентнинг битимлар бўйича қарор қабул қилган органи</t>
  </si>
  <si>
    <t>Битимлар бўйича қабул қилинган қарорларнинг тўлиқ таърифи</t>
  </si>
  <si>
    <t>АФФИЛЛАНГАН ШАХСЛАР РЎЙХАТИ (ҳисобот йилининг якуни ҳолатига)</t>
  </si>
  <si>
    <t>Ф.И.Ш. ёки тўлиқ номи</t>
  </si>
  <si>
    <t>Жойлашган ери (яшаш жойи) (давлат, вилоят, шаҳар, туман)</t>
  </si>
  <si>
    <t>Улар аффилланган шахс деб эътироф этилиш асоси</t>
  </si>
  <si>
    <t>Асос (лар) содир этилган сана</t>
  </si>
  <si>
    <t>Ўзгариш санаси</t>
  </si>
  <si>
    <t>қарор қабул қилинган сана</t>
  </si>
  <si>
    <t>вазифага киришиш санаси</t>
  </si>
  <si>
    <t>Ф.И.Ш.</t>
  </si>
  <si>
    <t>Лавозими</t>
  </si>
  <si>
    <t>Эмитентнинг қарор қабул қилган органи</t>
  </si>
  <si>
    <t>Сайланган (тайинланган) / таркибдан чиқарилган (бўшатилган, ваколатларининг муддати тугаган)</t>
  </si>
  <si>
    <t>Эмитентнинг юқори бошқарув органи томонидан қабул қилинган қарорлар</t>
  </si>
  <si>
    <t>06</t>
  </si>
  <si>
    <t>08</t>
  </si>
  <si>
    <t>Аффилланган шахслар рўйхатидаги ўзгаришлар</t>
  </si>
  <si>
    <t>36</t>
  </si>
  <si>
    <t>Ижобий хулоса</t>
  </si>
  <si>
    <t>ракамсиз</t>
  </si>
  <si>
    <t>Аудиторлик хулосаси 1 иловада келтирилади</t>
  </si>
  <si>
    <t>Банк Кенгаши</t>
  </si>
  <si>
    <t>Акциядорлар умумий йиғилиши</t>
  </si>
  <si>
    <t xml:space="preserve">Бошқарув раиси ўринбосари </t>
  </si>
  <si>
    <t>Бош бухгалтер</t>
  </si>
  <si>
    <t>йўқ</t>
  </si>
  <si>
    <t>«Invest Finance Bank» акциядорлик тижорат банки</t>
  </si>
  <si>
    <t>АТБ «InFinBank»</t>
  </si>
  <si>
    <t>22220067</t>
  </si>
  <si>
    <t>96120</t>
  </si>
  <si>
    <t>1726277</t>
  </si>
  <si>
    <t>01041</t>
  </si>
  <si>
    <t>Ўзбекистон Республикаси Марказий банки</t>
  </si>
  <si>
    <t>INFB</t>
  </si>
  <si>
    <t>info@infinbank.com</t>
  </si>
  <si>
    <t>«INVEST FINANCE BANK» АКЦИЯДОРЛИК ТИЖОРАТ БАНКИНИНГ</t>
  </si>
  <si>
    <r>
      <t xml:space="preserve">Эмитентнинг ҳисоботни тасдиқлаган органи – </t>
    </r>
    <r>
      <rPr>
        <b/>
        <sz val="8"/>
        <color indexed="8"/>
        <rFont val="Times New Roman"/>
        <family val="1"/>
        <charset val="204"/>
      </rPr>
      <t>Акциядорларнинг йиллик умумий йиғилиши</t>
    </r>
  </si>
  <si>
    <t>3. Банкнинг бошка банклардаги хисобвараклари</t>
  </si>
  <si>
    <t>4. Олди сотди хисобвараклари</t>
  </si>
  <si>
    <t xml:space="preserve">     а. Қимматли қоғозлар</t>
  </si>
  <si>
    <t xml:space="preserve">     б. Қимматбаҳо металлар, тангалар, тошлар</t>
  </si>
  <si>
    <t xml:space="preserve">     в. Минус: Олди сотди ҳисобварақлари бўйича курилиши мумкин бўлган зарарлар</t>
  </si>
  <si>
    <t xml:space="preserve">     г. Олди сотди хисобварақлар, соф</t>
  </si>
  <si>
    <t>5   а. Инвестицииялар</t>
  </si>
  <si>
    <t>6. Репо битими бўйича сотиб олинган қимматли қоғозлар</t>
  </si>
  <si>
    <t xml:space="preserve">7. Кредит ва лизинг </t>
  </si>
  <si>
    <t xml:space="preserve">9. Молиявий интсрументлар бўйича мижозларнинг мажбуриятлар </t>
  </si>
  <si>
    <t>10. Асосий воситалар, чистые</t>
  </si>
  <si>
    <t>11. Хисобланган фоизлар</t>
  </si>
  <si>
    <t>12. Банкнинг бошқа хусусий мулки</t>
  </si>
  <si>
    <t xml:space="preserve">     а. Кўчмас мулкга қилинган инвестициилар</t>
  </si>
  <si>
    <t xml:space="preserve">     б. Кредит амалиётлари бўйича сотиб олинган бошқа активлар</t>
  </si>
  <si>
    <t>13. Бошка активлар</t>
  </si>
  <si>
    <t>14. Жами активлар</t>
  </si>
  <si>
    <t xml:space="preserve">     в. Минус: бошқа хусусий мулки бўйича курилиши мумкин бўлган зарарлар </t>
  </si>
  <si>
    <t xml:space="preserve">     г. Соф, банкнинг бошқа хусусий мулки </t>
  </si>
  <si>
    <t xml:space="preserve">  б. Минус: Инвестиция бўйича курилиши мумкин бўлган зарарлар</t>
  </si>
  <si>
    <t xml:space="preserve">  в. Инвестициилар, соф</t>
  </si>
  <si>
    <t xml:space="preserve">     б. Минус: векселлар бўйича курилиши мумкин бўлган зарарлар </t>
  </si>
  <si>
    <t xml:space="preserve">     в. Сотиб олинган векселлар, соф</t>
  </si>
  <si>
    <t xml:space="preserve">     а. Брутто кредитлар</t>
  </si>
  <si>
    <t xml:space="preserve">     б. Лизинг операцииялар, Брутто</t>
  </si>
  <si>
    <t xml:space="preserve">     в. Минус: кредит и лизинг бўйича курилиши мумкин бўлган зарарлар</t>
  </si>
  <si>
    <t xml:space="preserve">     г. Кредит ва лизинг, соф</t>
  </si>
  <si>
    <t>8.   а. Сотиб олинган векселлар</t>
  </si>
  <si>
    <t>МАЖБУРИЯТЛАР ВА ХУСУСИЙ КАПИТАЛ</t>
  </si>
  <si>
    <t>АКТИВЛАР</t>
  </si>
  <si>
    <t>Мажбуриятлар</t>
  </si>
  <si>
    <t>15. Талаб килиб олингунча сакланадиган депозитлар</t>
  </si>
  <si>
    <t>17. Муддатли депозитлар</t>
  </si>
  <si>
    <t>16. Жамгарма депозитлар</t>
  </si>
  <si>
    <t>18. Узбекистон Республикаси Марказий банкининг (УзРМБ) хисобвараклари</t>
  </si>
  <si>
    <t>19. Бошка банкларнинг хисобвараклари</t>
  </si>
  <si>
    <t xml:space="preserve">20. Kайта сотиб олиш мажбурияти билан сотилган қимматли қоғозлар </t>
  </si>
  <si>
    <t>21. Туланиши лозим булган кредит и лизинг</t>
  </si>
  <si>
    <t>22. Қарз қоғозлари</t>
  </si>
  <si>
    <t>23. Туланиши лозим булган хисобланган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</si>
  <si>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</si>
  <si>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</si>
  <si>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</si>
  <si>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</si>
  <si>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Акциилар - Оддий</t>
  </si>
  <si>
    <t xml:space="preserve">     б. Акциилар - Имтиёзли</t>
  </si>
  <si>
    <t>27. Қўшимча капитал</t>
  </si>
  <si>
    <t>28. Захира капитали</t>
  </si>
  <si>
    <t>29. Таксимланмаган фойда</t>
  </si>
  <si>
    <t xml:space="preserve">30. Жами хусусий капитал </t>
  </si>
  <si>
    <t xml:space="preserve">31. Жами мажбуриятлар ва хусусий капитал </t>
  </si>
  <si>
    <t xml:space="preserve">     а. Умумий захира жамғармаси </t>
  </si>
  <si>
    <t xml:space="preserve">     б. Девальвация бўйича захира</t>
  </si>
  <si>
    <t xml:space="preserve">     в. Бошқа захира ва жамғармалар </t>
  </si>
  <si>
    <t>а. Воситачилик хизматлари учун олинган даромадлар</t>
  </si>
  <si>
    <t>б. Бошка банклардаги хисобвараклар буйича фоизли даромадлар</t>
  </si>
  <si>
    <t>в. Сотиб олинган векселлар буйича фоизли даромадлар</t>
  </si>
  <si>
    <t>г. Инвестицияалр буйича фоизли даромадлар</t>
  </si>
  <si>
    <t>д. Қимматли қоғозлар олди сотди хисобвараклари буйича фоизли даромадлар</t>
  </si>
  <si>
    <t>е. Мижозларнинг мажбуриятлари буйича фоизли даромадлар</t>
  </si>
  <si>
    <t>ж. Тўланмаган акцептлар бўйича мижозларнинг мажбуриятлари буйича фоизли даромадлар</t>
  </si>
  <si>
    <t>и. Қайта сотиб олиш мажбурияти билан сотиб олинган қимматли қоғозлар буйича фоизли даромадлар</t>
  </si>
  <si>
    <t>к. Бошқа фоизли даромадлар</t>
  </si>
  <si>
    <t>л. Жами фоизли даромадлар</t>
  </si>
  <si>
    <t>з. Лизинг ва кредит операциялар буйича Фоиз, Дисконт (чегирма) ва бадаллар</t>
  </si>
  <si>
    <t>a. УзРМБ идаги хисобвараклар буйича фоизли даромадлар</t>
  </si>
  <si>
    <t>1. Фоизли даромадлар</t>
  </si>
  <si>
    <t>2. Фоизли харажатлар</t>
  </si>
  <si>
    <t>а. Талаб килиб олингунча сакланадиган депозитлар буйича фоизли харажатлар</t>
  </si>
  <si>
    <t>б. Жамгарма депозитлар буйича фоизли харажатлар</t>
  </si>
  <si>
    <t>в. Муддатли депозитлар буйича фоизли харажатлар</t>
  </si>
  <si>
    <t>г. УзРМБнинг хисобвараклари буйича фоизли харажатлар</t>
  </si>
  <si>
    <t>д. Бошка банкларнинг хисобвараклари буйича фоизли харажатлар</t>
  </si>
  <si>
    <t xml:space="preserve">е. Жами депозитлар буйича фоизли харажатлар </t>
  </si>
  <si>
    <t>ж. Кредитлар  буйича тўланиши лозим бўлган фоизли харажатлар</t>
  </si>
  <si>
    <t>з. Қимматли қоғозларни қайта сотиш битимлар бўйича фоизли харажатлар</t>
  </si>
  <si>
    <t>и. Бошка фоизли харажатлар</t>
  </si>
  <si>
    <t>к. Қарзлар бўйиса жами фоизли харажатлар</t>
  </si>
  <si>
    <t xml:space="preserve">л. Жами фоизли харажатлар </t>
  </si>
  <si>
    <t>3. Кредит ва лизинг буйича курилиши мумкин булган зарарларни бахолашгача бўлган соф фоизли даромадлар</t>
  </si>
  <si>
    <t>а. Минус: Кредит ва лизинг буйича курилиши мумкин булган зарарларни бахолаш</t>
  </si>
  <si>
    <t>б. Кредит ва лизинг буйича курилиши мумкин булган зарарларни бахолашдан кейин бўлган соф фоизли даромадлар</t>
  </si>
  <si>
    <t>4. Фоизсиз даромадлар</t>
  </si>
  <si>
    <t>б. Хорижий валютада олинган фойда</t>
  </si>
  <si>
    <t>в. Тижорат амалиётлари бўйича фойда</t>
  </si>
  <si>
    <t>г. Инвестициялар бўйича олинган фойда ва дивидендлар</t>
  </si>
  <si>
    <t>д. Бошқа фоизсиз даромадлар</t>
  </si>
  <si>
    <t>е. Жами фоизсиз даромадлар</t>
  </si>
  <si>
    <t>5. Фоизсиз харажатлар</t>
  </si>
  <si>
    <t>а. Воситачилик хизматлари учун харажатлар</t>
  </si>
  <si>
    <t>б. Хорижий валюта курилган зарарлар</t>
  </si>
  <si>
    <t>в. Олди сотди хисобвараклар бўйича зарарлар</t>
  </si>
  <si>
    <t>г. Инвестициялар бўйича зарарлар</t>
  </si>
  <si>
    <t>д. Бошқа фоизсиз харажатлар</t>
  </si>
  <si>
    <t>е. Жами фоизсиз харажатлар</t>
  </si>
  <si>
    <t>а. Банк хизматчиларининг иш хаки ва улар учун килинган бошка харажатлар</t>
  </si>
  <si>
    <t>б. Ижара ва таъминот харажатлари</t>
  </si>
  <si>
    <t>в. Хизмат сафари ва транспорт харажатлари</t>
  </si>
  <si>
    <t>г. Маъмурий харажатлар</t>
  </si>
  <si>
    <t>д. Репрезентация ва хайрия</t>
  </si>
  <si>
    <t>е. Эскириш харажатлари</t>
  </si>
  <si>
    <t>ж. Сугурта, солик ва бошка харажатлар</t>
  </si>
  <si>
    <t>з. Жами операцион харажатлар</t>
  </si>
  <si>
    <t>а. Фойда солигини бахолаш</t>
  </si>
  <si>
    <t>а. Кўзда тутилмаган даромад ёки зарарлар, соф</t>
  </si>
  <si>
    <t>б. Фойдага киритиладиган бошқа ўзгартиришлар, соф</t>
  </si>
  <si>
    <t>11. Соф фойда (зарар)</t>
  </si>
  <si>
    <t>10. Ўзгартиришларгача бўлган даромад</t>
  </si>
  <si>
    <t>9. Фойда солиғини тўлаш ва ўзгартиришларгача бўлган соф фойда</t>
  </si>
  <si>
    <t>8. Нокредит зарарларни бахолаш</t>
  </si>
  <si>
    <t>7. Операцион харажатлар</t>
  </si>
  <si>
    <t>6. Операцион харажатларгача булган соф даромад</t>
  </si>
  <si>
    <t>Mamatdjanov Faxritdin Djurayevich</t>
  </si>
  <si>
    <t>Nu'monov Baxrom Xamidullayevich</t>
  </si>
  <si>
    <t>Numanova Olga Leonidovna</t>
  </si>
  <si>
    <t>Fayziyev Ravshan Shuxratovich</t>
  </si>
  <si>
    <t>Ўзбекистон Республикаси, Тошкент шаҳри, Учтепа тумани</t>
  </si>
  <si>
    <t>Ўзбекистон Республикаси, Тошкент шаҳри, Яккасарой тумани</t>
  </si>
  <si>
    <t>Ўзбекистон Республикаси, Тошкент шахри, Юнусобод тумани</t>
  </si>
  <si>
    <t>Ўзбекистон Республикаси, Тошкент шахри, Олмазор тумани</t>
  </si>
  <si>
    <t xml:space="preserve">Банк Бошқарув раиси ўринбосари </t>
  </si>
  <si>
    <t>Бонк Бошқаруви раиси</t>
  </si>
  <si>
    <t>Хисобот йилида Банк томонидан йирик битимлар тузилмаган</t>
  </si>
  <si>
    <t>Бош бухгалтери</t>
  </si>
  <si>
    <t>Ижроия органи раҳбари</t>
  </si>
  <si>
    <t>Веб-сайтда ахборот жойлаштирган ваколатли шахс</t>
  </si>
  <si>
    <t>www.infinbank.com</t>
  </si>
  <si>
    <t>Шайхонтохур тумани давлат солик инспекцияси, СТИР: 206 942 764</t>
  </si>
  <si>
    <t xml:space="preserve">Ўзбекистон республикаси Марказий банки томонидан 2007 йил 24 декабрда 75-рақам билан рўйхатга олинган </t>
  </si>
  <si>
    <t>32</t>
  </si>
  <si>
    <t>Қимматли қоғозлар бўйича даромадларни ҳисоблаш</t>
  </si>
  <si>
    <t>2130 2000 9000 0905 3001</t>
  </si>
  <si>
    <t>Аbdullayev Zikirillo Sagdullayevich</t>
  </si>
  <si>
    <t>Toshpulatxujayev Jamolxuja Omonxo'ja o'g'li</t>
  </si>
  <si>
    <t>Mirsabitov Xikmat Sunnatovich</t>
  </si>
  <si>
    <t>Ўзбекистон Республикаси, Тошкент шаҳри, Юнусобод тумани</t>
  </si>
  <si>
    <t>Ўзбекистон Республикаси, Тошкент вилояти, Бустонлик тумани</t>
  </si>
  <si>
    <t>09</t>
  </si>
  <si>
    <t>Ижроия органининг таркибидаги ўзгаришлар</t>
  </si>
  <si>
    <t>Ўзбекистон  Республикаси, Тошкент шаҳри, Миробод тумани, Т.Шевченко кўчаси, 1- уй</t>
  </si>
  <si>
    <t>Burxanov Bobir Nodirxonovich</t>
  </si>
  <si>
    <t xml:space="preserve">2018 йил якунлари бўйича йиллик ҳисоботи </t>
  </si>
  <si>
    <r>
      <t xml:space="preserve">Ҳисоботни тасдиқлаш санаси – </t>
    </r>
    <r>
      <rPr>
        <b/>
        <sz val="8"/>
        <color indexed="8"/>
        <rFont val="Times New Roman"/>
        <family val="1"/>
        <charset val="204"/>
      </rPr>
      <t>2019 йил 25 июнь</t>
    </r>
  </si>
  <si>
    <t>57,68</t>
  </si>
  <si>
    <t>5,76</t>
  </si>
  <si>
    <t>Банк Кенгаши таркибидаги ўзгаришлар</t>
  </si>
  <si>
    <t xml:space="preserve"> 08/05/2018</t>
  </si>
  <si>
    <t>Тафтиш комиссиясининг таркибидаги ўзгаришлар</t>
  </si>
  <si>
    <t>Филлиаллар таркибидаги ўзгаришлар</t>
  </si>
  <si>
    <t>Шуъба хўжалик жамитлари таркибидаги ўзгаришлар</t>
  </si>
  <si>
    <t>11</t>
  </si>
  <si>
    <t>Қимматли қоғозлар чиқариш</t>
  </si>
  <si>
    <t>25</t>
  </si>
  <si>
    <t>Кристиан Шмидт</t>
  </si>
  <si>
    <t>Банк Кенгаши аъзоси</t>
  </si>
  <si>
    <t>таркибдан чиқарилган</t>
  </si>
  <si>
    <t>Хисамиева Гульнара Джангировна</t>
  </si>
  <si>
    <t>15.02.2018</t>
  </si>
  <si>
    <t xml:space="preserve"> 14.02.2018</t>
  </si>
  <si>
    <t>Tulyaganova Sitora Rustamovna</t>
  </si>
  <si>
    <t>Юридик Департамент Директори</t>
  </si>
  <si>
    <t>Бошқарув раиси ўринбосари</t>
  </si>
  <si>
    <t>Бошкарув раиси</t>
  </si>
  <si>
    <t>04.05.2018</t>
  </si>
  <si>
    <t>Saburov Anvar Rozmetovich</t>
  </si>
  <si>
    <t>07.05.2018</t>
  </si>
  <si>
    <t>08.05.2018</t>
  </si>
  <si>
    <t>Туляганов Саид Абдунасирович</t>
  </si>
  <si>
    <t>Банк тафтиш комиссияси аъзоси</t>
  </si>
  <si>
    <t>Кудратуллаев Убайдулло Файзуллаевич</t>
  </si>
  <si>
    <t>Воронова Елизаветта Николаевна</t>
  </si>
  <si>
    <t xml:space="preserve"> Абдиев Бахриддин Олимович</t>
  </si>
  <si>
    <t>Аяз Асанбекович Бакасов</t>
  </si>
  <si>
    <t>Хасанов Солиджон Хасанович</t>
  </si>
  <si>
    <t>Хисамиевa Гульнарa Джангировнa</t>
  </si>
  <si>
    <t>Ахмаджанов Азиз Нигмаджонович</t>
  </si>
  <si>
    <t>Сабиров Валихан Сабирович</t>
  </si>
  <si>
    <t>Абдуллаев Зикирилло Сагдуллаевич</t>
  </si>
  <si>
    <t>Абдусаматов Максуд Абдувалиевич</t>
  </si>
  <si>
    <t>Zubairov Тimur Rifxatovich</t>
  </si>
  <si>
    <t>Ғазначилик Департаменти бошлиғи</t>
  </si>
  <si>
    <t>25.05.2018</t>
  </si>
  <si>
    <t>28.05.2019</t>
  </si>
  <si>
    <t>Gimadiev Sergey Abdulxaevich</t>
  </si>
  <si>
    <t>тайинланган</t>
  </si>
  <si>
    <t>15.08.2018</t>
  </si>
  <si>
    <t>бўшатилган</t>
  </si>
  <si>
    <t>Эмитентнинг чиқариш тўғрисида қарор қабул қилган органи:</t>
  </si>
  <si>
    <t>Чиқарилишнинг давлат рўйхатидан ўтказилган санаси ва рақами:</t>
  </si>
  <si>
    <t xml:space="preserve">Қимматли қоғознинг сони (дона) ва чиқарилишнинг умумий миқдори (сум): </t>
  </si>
  <si>
    <t>Жойлаштириш шакли:</t>
  </si>
  <si>
    <t>Жойлаштиришнинг бошланиш санаси:</t>
  </si>
  <si>
    <t>Жойлаштиришнинг якунланиш санаси:</t>
  </si>
  <si>
    <t>04.12.2018, №Р0820-11</t>
  </si>
  <si>
    <t xml:space="preserve">80 000 000 дона, 80 000 000 000,00 сўм </t>
  </si>
  <si>
    <t>ёпиқ обуна</t>
  </si>
  <si>
    <t>04.12.2018</t>
  </si>
  <si>
    <t>Мазкур чиқарилишнинг сўнгги акцияси жойлаштирилган кун ёки давлат рўйхатига олинган кундан бошлаб 365 кундан ошмаслиги лозим</t>
  </si>
  <si>
    <t xml:space="preserve">Ҳисобот йилида Аффиланганган шахслар билан битимлар тузилмаган </t>
  </si>
  <si>
    <t>Яқин қариндошлари билан биргаликда Банк овоз берувчи акцияларининг 20 ва ундан ортиқ фоизига эгалик қилади</t>
  </si>
  <si>
    <t>Maksudjon Abduvaliev Abdusamadoich</t>
  </si>
  <si>
    <t>07.11.2018</t>
  </si>
  <si>
    <t>Hasanov Solijon</t>
  </si>
  <si>
    <t>Xisamiyeva Gulnаra Jangirovna</t>
  </si>
  <si>
    <t>Ўзбекистон Республикаси, Тошкент шаҳри, Шайхонтохур тумани</t>
  </si>
  <si>
    <t>Kudratullayev Ubaydullo Fayzullayevich</t>
  </si>
  <si>
    <t>28.05.2018</t>
  </si>
  <si>
    <t>Ўзбекистон Республикаси, Тошкент шаҳри Хамза Тумани</t>
  </si>
  <si>
    <t>Borovko Taras Vitalieyvich</t>
  </si>
  <si>
    <t xml:space="preserve"> Ахборотларни инновацион ривожлантириш Департамент Директори</t>
  </si>
  <si>
    <t>Украина Республикаси, Киев шахри, 03035, Кудряшева</t>
  </si>
  <si>
    <t>14.09.2018</t>
  </si>
  <si>
    <t>2. Банкнинг Ўзбекистон Республикаси Марказий банкидаги (ЎзРМБ) хисобвараклари</t>
  </si>
  <si>
    <t>«Deloitte va Touche» Аудиторлик ташкилоти МЧЖ</t>
  </si>
  <si>
    <t>2019 йил 03 июн</t>
  </si>
  <si>
    <t>2019 йил 05 апрел</t>
  </si>
  <si>
    <t>Эркин Аюпов</t>
  </si>
  <si>
    <t>00776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</si>
</sst>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\ _₽"/>
  </numFmts>
  <fonts count="10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49" fontId="1" fillId="5" borderId="10" xfId="0" applyNumberFormat="1" applyFont="1" applyFill="1" applyBorder="1" applyAlignment="1">
      <alignment horizontal="left" vertical="center"/>
    </xf>
    <xf numFmtId="49" fontId="1" fillId="5" borderId="8" xfId="0" applyNumberFormat="1" applyFont="1" applyFill="1" applyBorder="1" applyAlignment="1">
      <alignment horizontal="left" vertical="center"/>
    </xf>
    <xf numFmtId="49" fontId="1" fillId="5" borderId="9" xfId="0" applyNumberFormat="1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165" fontId="3" fillId="3" borderId="10" xfId="0" applyNumberFormat="1" applyFont="1" applyFill="1" applyBorder="1" applyAlignment="1">
      <alignment horizontal="right" vertical="center" wrapText="1" indent="1"/>
    </xf>
    <xf numFmtId="165" fontId="3" fillId="3" borderId="8" xfId="0" applyNumberFormat="1" applyFont="1" applyFill="1" applyBorder="1" applyAlignment="1">
      <alignment horizontal="right" vertical="center" wrapText="1" indent="1"/>
    </xf>
    <xf numFmtId="165" fontId="3" fillId="3" borderId="7" xfId="0" applyNumberFormat="1" applyFont="1" applyFill="1" applyBorder="1" applyAlignment="1">
      <alignment horizontal="right" vertical="center" wrapText="1" indent="1"/>
    </xf>
    <xf numFmtId="0" fontId="3" fillId="3" borderId="1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right" vertical="center" wrapText="1" indent="1"/>
    </xf>
    <xf numFmtId="165" fontId="4" fillId="0" borderId="1" xfId="0" applyNumberFormat="1" applyFont="1" applyFill="1" applyBorder="1" applyAlignment="1">
      <alignment horizontal="right" vertical="center" wrapText="1" inden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4" fontId="1" fillId="5" borderId="10" xfId="0" applyNumberFormat="1" applyFont="1" applyFill="1" applyBorder="1" applyAlignment="1">
      <alignment horizontal="left" vertical="center"/>
    </xf>
    <xf numFmtId="165" fontId="4" fillId="0" borderId="10" xfId="0" applyNumberFormat="1" applyFont="1" applyFill="1" applyBorder="1" applyAlignment="1">
      <alignment horizontal="right" vertical="center" wrapText="1" indent="1"/>
    </xf>
    <xf numFmtId="165" fontId="4" fillId="0" borderId="8" xfId="0" applyNumberFormat="1" applyFont="1" applyFill="1" applyBorder="1" applyAlignment="1">
      <alignment horizontal="right" vertical="center" wrapText="1" indent="1"/>
    </xf>
    <xf numFmtId="165" fontId="4" fillId="0" borderId="7" xfId="0" applyNumberFormat="1" applyFont="1" applyFill="1" applyBorder="1" applyAlignment="1">
      <alignment horizontal="right" vertical="center" wrapText="1" indent="1"/>
    </xf>
    <xf numFmtId="0" fontId="3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right" vertical="center" wrapText="1" indent="1"/>
    </xf>
    <xf numFmtId="0" fontId="3" fillId="3" borderId="1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165" fontId="3" fillId="0" borderId="10" xfId="0" applyNumberFormat="1" applyFont="1" applyFill="1" applyBorder="1" applyAlignment="1">
      <alignment horizontal="right" vertical="center" wrapText="1" indent="1"/>
    </xf>
    <xf numFmtId="165" fontId="3" fillId="0" borderId="8" xfId="0" applyNumberFormat="1" applyFont="1" applyFill="1" applyBorder="1" applyAlignment="1">
      <alignment horizontal="right" vertical="center" wrapText="1" indent="1"/>
    </xf>
    <xf numFmtId="165" fontId="3" fillId="0" borderId="7" xfId="0" applyNumberFormat="1" applyFont="1" applyFill="1" applyBorder="1" applyAlignment="1">
      <alignment horizontal="right" vertical="center" wrapText="1" indent="1"/>
    </xf>
    <xf numFmtId="49" fontId="4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0" fontId="1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5" fontId="2" fillId="0" borderId="10" xfId="0" applyNumberFormat="1" applyFont="1" applyFill="1" applyBorder="1" applyAlignment="1">
      <alignment horizontal="right" vertical="center" wrapText="1"/>
    </xf>
    <xf numFmtId="165" fontId="4" fillId="0" borderId="8" xfId="0" applyNumberFormat="1" applyFont="1" applyFill="1" applyBorder="1" applyAlignment="1">
      <alignment horizontal="right" vertical="center" wrapText="1"/>
    </xf>
    <xf numFmtId="165" fontId="4" fillId="0" borderId="7" xfId="0" applyNumberFormat="1" applyFont="1" applyFill="1" applyBorder="1" applyAlignment="1">
      <alignment horizontal="right" vertical="center" wrapText="1"/>
    </xf>
    <xf numFmtId="165" fontId="4" fillId="0" borderId="10" xfId="0" applyNumberFormat="1" applyFont="1" applyFill="1" applyBorder="1" applyAlignment="1">
      <alignment horizontal="right" vertical="center" wrapText="1"/>
    </xf>
    <xf numFmtId="165" fontId="3" fillId="0" borderId="10" xfId="0" applyNumberFormat="1" applyFont="1" applyFill="1" applyBorder="1" applyAlignment="1">
      <alignment horizontal="right" vertical="center" wrapText="1"/>
    </xf>
    <xf numFmtId="165" fontId="3" fillId="0" borderId="8" xfId="0" applyNumberFormat="1" applyFont="1" applyFill="1" applyBorder="1" applyAlignment="1">
      <alignment horizontal="right" vertical="center" wrapText="1"/>
    </xf>
    <xf numFmtId="165" fontId="3" fillId="0" borderId="7" xfId="0" applyNumberFormat="1" applyFont="1" applyFill="1" applyBorder="1" applyAlignment="1">
      <alignment horizontal="right" vertical="center" wrapText="1"/>
    </xf>
    <xf numFmtId="165" fontId="3" fillId="0" borderId="25" xfId="0" applyNumberFormat="1" applyFont="1" applyFill="1" applyBorder="1" applyAlignment="1">
      <alignment horizontal="right" vertical="center" wrapText="1"/>
    </xf>
    <xf numFmtId="165" fontId="3" fillId="0" borderId="26" xfId="0" applyNumberFormat="1" applyFont="1" applyFill="1" applyBorder="1" applyAlignment="1">
      <alignment horizontal="right" vertical="center" wrapText="1"/>
    </xf>
    <xf numFmtId="165" fontId="3" fillId="0" borderId="27" xfId="0" applyNumberFormat="1" applyFont="1" applyFill="1" applyBorder="1" applyAlignment="1">
      <alignment horizontal="right" vertical="center" wrapText="1"/>
    </xf>
    <xf numFmtId="164" fontId="4" fillId="0" borderId="10" xfId="0" applyNumberFormat="1" applyFont="1" applyFill="1" applyBorder="1" applyAlignment="1">
      <alignment horizontal="right" vertical="center" wrapText="1"/>
    </xf>
    <xf numFmtId="164" fontId="4" fillId="0" borderId="8" xfId="0" applyNumberFormat="1" applyFont="1" applyFill="1" applyBorder="1" applyAlignment="1">
      <alignment horizontal="right" vertical="center" wrapText="1"/>
    </xf>
    <xf numFmtId="164" fontId="4" fillId="0" borderId="7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/>
    </xf>
    <xf numFmtId="0" fontId="1" fillId="5" borderId="25" xfId="0" applyFont="1" applyFill="1" applyBorder="1" applyAlignment="1">
      <alignment horizontal="left" vertical="center"/>
    </xf>
    <xf numFmtId="0" fontId="1" fillId="5" borderId="26" xfId="0" applyFont="1" applyFill="1" applyBorder="1" applyAlignment="1">
      <alignment horizontal="left" vertical="center"/>
    </xf>
    <xf numFmtId="0" fontId="1" fillId="5" borderId="28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" fillId="0" borderId="18" xfId="0" applyFont="1" applyBorder="1" applyAlignment="1">
      <alignment horizontal="center" vertical="center"/>
    </xf>
    <xf numFmtId="0" fontId="1" fillId="5" borderId="25" xfId="0" applyFont="1" applyFill="1" applyBorder="1" applyAlignment="1">
      <alignment horizontal="left" vertical="center" wrapText="1"/>
    </xf>
    <xf numFmtId="0" fontId="1" fillId="5" borderId="26" xfId="0" applyFont="1" applyFill="1" applyBorder="1" applyAlignment="1">
      <alignment horizontal="left" vertical="center" wrapText="1"/>
    </xf>
    <xf numFmtId="0" fontId="1" fillId="5" borderId="28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left" vertical="center"/>
    </xf>
    <xf numFmtId="2" fontId="1" fillId="5" borderId="3" xfId="0" applyNumberFormat="1" applyFont="1" applyFill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0" fontId="1" fillId="0" borderId="2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3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1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9" fillId="5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RVAR\D%20-%20Sarvar\sarvar\&#1048;&#1085;&#1060;&#1080;&#1085;&#1041;&#1072;&#1085;&#1082;\&#1075;&#1086;&#1076;&#1086;&#1074;&#1086;&#1081;%20&#1086;&#1090;&#1095;&#1105;&#1090;\&#1053;&#1086;&#1074;&#1072;&#1103;%20&#1087;&#1072;&#1087;&#1082;&#1072;\&#1091;&#1079;&#1073;%20&#1073;&#1072;&#1083;&#1072;&#1085;&#1089;%203112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6">
          <cell r="A6" t="str">
            <v>1. Кассадаги накд пул ва бошка тулов хужжатлари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0"/>
  <sheetViews>
    <sheetView tabSelected="1" topLeftCell="A31" zoomScale="178" zoomScaleNormal="178" workbookViewId="0">
      <selection activeCell="E35" sqref="E35:J35"/>
    </sheetView>
  </sheetViews>
  <sheetFormatPr defaultColWidth="9.140625" defaultRowHeight="11.25" x14ac:dyDescent="0.25"/>
  <cols>
    <col min="1" max="1" width="5.85546875" style="4" customWidth="1"/>
    <col min="2" max="2" width="11.28515625" style="1" customWidth="1"/>
    <col min="3" max="3" width="12.5703125" style="1" customWidth="1"/>
    <col min="4" max="4" width="24.7109375" style="1" customWidth="1"/>
    <col min="5" max="5" width="8.5703125" style="1" customWidth="1"/>
    <col min="6" max="6" width="26.140625" style="3" customWidth="1"/>
    <col min="7" max="7" width="12.5703125" style="3" customWidth="1"/>
    <col min="8" max="8" width="11.140625" style="1" customWidth="1"/>
    <col min="9" max="9" width="12.28515625" style="1" customWidth="1"/>
    <col min="10" max="10" width="16" style="1" customWidth="1"/>
    <col min="11" max="12" width="12.140625" style="1" bestFit="1" customWidth="1"/>
    <col min="13" max="16384" width="9.140625" style="1"/>
  </cols>
  <sheetData>
    <row r="1" spans="1:10" x14ac:dyDescent="0.25">
      <c r="A1" s="157" t="s">
        <v>102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x14ac:dyDescent="0.25">
      <c r="A2" s="157" t="s">
        <v>245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0" x14ac:dyDescent="0.25">
      <c r="A3" s="157"/>
      <c r="B3" s="157"/>
      <c r="C3" s="157"/>
      <c r="D3" s="157"/>
      <c r="E3" s="157"/>
      <c r="F3" s="157"/>
      <c r="G3" s="157"/>
      <c r="H3" s="157"/>
      <c r="I3" s="157"/>
      <c r="J3" s="157"/>
    </row>
    <row r="4" spans="1:10" x14ac:dyDescent="0.25">
      <c r="A4" s="158" t="s">
        <v>103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10" x14ac:dyDescent="0.25">
      <c r="A5" s="159" t="s">
        <v>246</v>
      </c>
      <c r="B5" s="159"/>
      <c r="C5" s="159"/>
      <c r="D5" s="159"/>
      <c r="E5" s="159"/>
      <c r="F5" s="159"/>
      <c r="G5" s="159"/>
      <c r="H5" s="159"/>
      <c r="I5" s="159"/>
      <c r="J5" s="159"/>
    </row>
    <row r="6" spans="1:10" ht="12" thickBot="1" x14ac:dyDescent="0.3">
      <c r="A6" s="8"/>
      <c r="B6" s="9"/>
      <c r="C6" s="9"/>
      <c r="D6" s="9"/>
      <c r="E6" s="9"/>
      <c r="F6" s="9"/>
      <c r="G6" s="9"/>
      <c r="H6" s="9"/>
      <c r="I6" s="9"/>
      <c r="J6" s="9"/>
    </row>
    <row r="7" spans="1:10" x14ac:dyDescent="0.25">
      <c r="A7" s="163">
        <v>1</v>
      </c>
      <c r="B7" s="67" t="s">
        <v>3</v>
      </c>
      <c r="C7" s="67"/>
      <c r="D7" s="67"/>
      <c r="E7" s="67"/>
      <c r="F7" s="67"/>
      <c r="G7" s="67"/>
      <c r="H7" s="67"/>
      <c r="I7" s="67"/>
      <c r="J7" s="128"/>
    </row>
    <row r="8" spans="1:10" x14ac:dyDescent="0.25">
      <c r="A8" s="164"/>
      <c r="B8" s="141" t="s">
        <v>4</v>
      </c>
      <c r="C8" s="141"/>
      <c r="D8" s="141"/>
      <c r="E8" s="155" t="s">
        <v>93</v>
      </c>
      <c r="F8" s="155"/>
      <c r="G8" s="155"/>
      <c r="H8" s="155"/>
      <c r="I8" s="155"/>
      <c r="J8" s="156"/>
    </row>
    <row r="9" spans="1:10" x14ac:dyDescent="0.25">
      <c r="A9" s="164"/>
      <c r="B9" s="141" t="s">
        <v>5</v>
      </c>
      <c r="C9" s="141"/>
      <c r="D9" s="141"/>
      <c r="E9" s="155" t="s">
        <v>94</v>
      </c>
      <c r="F9" s="155"/>
      <c r="G9" s="155"/>
      <c r="H9" s="155"/>
      <c r="I9" s="155"/>
      <c r="J9" s="156"/>
    </row>
    <row r="10" spans="1:10" ht="12" thickBot="1" x14ac:dyDescent="0.3">
      <c r="A10" s="165"/>
      <c r="B10" s="154" t="s">
        <v>6</v>
      </c>
      <c r="C10" s="154"/>
      <c r="D10" s="154"/>
      <c r="E10" s="161" t="s">
        <v>100</v>
      </c>
      <c r="F10" s="161"/>
      <c r="G10" s="161"/>
      <c r="H10" s="161"/>
      <c r="I10" s="161"/>
      <c r="J10" s="162"/>
    </row>
    <row r="11" spans="1:10" x14ac:dyDescent="0.25">
      <c r="A11" s="118">
        <v>2</v>
      </c>
      <c r="B11" s="67" t="s">
        <v>7</v>
      </c>
      <c r="C11" s="67"/>
      <c r="D11" s="67"/>
      <c r="E11" s="67"/>
      <c r="F11" s="67"/>
      <c r="G11" s="67"/>
      <c r="H11" s="67"/>
      <c r="I11" s="67"/>
      <c r="J11" s="128"/>
    </row>
    <row r="12" spans="1:10" x14ac:dyDescent="0.25">
      <c r="A12" s="119"/>
      <c r="B12" s="141" t="s">
        <v>8</v>
      </c>
      <c r="C12" s="141"/>
      <c r="D12" s="141"/>
      <c r="E12" s="155" t="s">
        <v>243</v>
      </c>
      <c r="F12" s="155"/>
      <c r="G12" s="155"/>
      <c r="H12" s="155"/>
      <c r="I12" s="155"/>
      <c r="J12" s="156"/>
    </row>
    <row r="13" spans="1:10" x14ac:dyDescent="0.25">
      <c r="A13" s="119"/>
      <c r="B13" s="141" t="s">
        <v>9</v>
      </c>
      <c r="C13" s="141"/>
      <c r="D13" s="141"/>
      <c r="E13" s="155" t="s">
        <v>243</v>
      </c>
      <c r="F13" s="155"/>
      <c r="G13" s="155"/>
      <c r="H13" s="155"/>
      <c r="I13" s="155"/>
      <c r="J13" s="156"/>
    </row>
    <row r="14" spans="1:10" x14ac:dyDescent="0.25">
      <c r="A14" s="119"/>
      <c r="B14" s="141" t="s">
        <v>10</v>
      </c>
      <c r="C14" s="141"/>
      <c r="D14" s="141"/>
      <c r="E14" s="155" t="s">
        <v>101</v>
      </c>
      <c r="F14" s="155"/>
      <c r="G14" s="155"/>
      <c r="H14" s="155"/>
      <c r="I14" s="155"/>
      <c r="J14" s="156"/>
    </row>
    <row r="15" spans="1:10" ht="12" thickBot="1" x14ac:dyDescent="0.3">
      <c r="A15" s="120"/>
      <c r="B15" s="154" t="s">
        <v>11</v>
      </c>
      <c r="C15" s="154"/>
      <c r="D15" s="154"/>
      <c r="E15" s="161" t="s">
        <v>230</v>
      </c>
      <c r="F15" s="161"/>
      <c r="G15" s="161"/>
      <c r="H15" s="161"/>
      <c r="I15" s="161"/>
      <c r="J15" s="162"/>
    </row>
    <row r="16" spans="1:10" x14ac:dyDescent="0.25">
      <c r="A16" s="163">
        <v>3</v>
      </c>
      <c r="B16" s="67" t="s">
        <v>12</v>
      </c>
      <c r="C16" s="67"/>
      <c r="D16" s="67"/>
      <c r="E16" s="67"/>
      <c r="F16" s="67"/>
      <c r="G16" s="67"/>
      <c r="H16" s="67"/>
      <c r="I16" s="67"/>
      <c r="J16" s="128"/>
    </row>
    <row r="17" spans="1:10" x14ac:dyDescent="0.25">
      <c r="A17" s="164"/>
      <c r="B17" s="141" t="s">
        <v>13</v>
      </c>
      <c r="C17" s="141"/>
      <c r="D17" s="141"/>
      <c r="E17" s="166" t="s">
        <v>99</v>
      </c>
      <c r="F17" s="155"/>
      <c r="G17" s="155"/>
      <c r="H17" s="155"/>
      <c r="I17" s="155"/>
      <c r="J17" s="156"/>
    </row>
    <row r="18" spans="1:10" x14ac:dyDescent="0.25">
      <c r="A18" s="164"/>
      <c r="B18" s="141" t="s">
        <v>14</v>
      </c>
      <c r="C18" s="141"/>
      <c r="D18" s="141"/>
      <c r="E18" s="132" t="s">
        <v>235</v>
      </c>
      <c r="F18" s="132"/>
      <c r="G18" s="132"/>
      <c r="H18" s="132"/>
      <c r="I18" s="132"/>
      <c r="J18" s="133"/>
    </row>
    <row r="19" spans="1:10" ht="12" thickBot="1" x14ac:dyDescent="0.3">
      <c r="A19" s="165"/>
      <c r="B19" s="154" t="s">
        <v>0</v>
      </c>
      <c r="C19" s="154"/>
      <c r="D19" s="154"/>
      <c r="E19" s="148" t="s">
        <v>98</v>
      </c>
      <c r="F19" s="148"/>
      <c r="G19" s="148"/>
      <c r="H19" s="148"/>
      <c r="I19" s="148"/>
      <c r="J19" s="149"/>
    </row>
    <row r="20" spans="1:10" x14ac:dyDescent="0.25">
      <c r="A20" s="150">
        <v>4</v>
      </c>
      <c r="B20" s="67" t="s">
        <v>15</v>
      </c>
      <c r="C20" s="67"/>
      <c r="D20" s="67"/>
      <c r="E20" s="67"/>
      <c r="F20" s="67"/>
      <c r="G20" s="67"/>
      <c r="H20" s="67"/>
      <c r="I20" s="67"/>
      <c r="J20" s="128"/>
    </row>
    <row r="21" spans="1:10" x14ac:dyDescent="0.25">
      <c r="A21" s="124"/>
      <c r="B21" s="141" t="s">
        <v>16</v>
      </c>
      <c r="C21" s="141"/>
      <c r="D21" s="141"/>
      <c r="E21" s="155" t="s">
        <v>232</v>
      </c>
      <c r="F21" s="155"/>
      <c r="G21" s="155"/>
      <c r="H21" s="155"/>
      <c r="I21" s="155"/>
      <c r="J21" s="156"/>
    </row>
    <row r="22" spans="1:10" ht="12" thickBot="1" x14ac:dyDescent="0.3">
      <c r="A22" s="124"/>
      <c r="B22" s="154" t="s">
        <v>17</v>
      </c>
      <c r="C22" s="154"/>
      <c r="D22" s="154"/>
      <c r="E22" s="160" t="s">
        <v>231</v>
      </c>
      <c r="F22" s="161"/>
      <c r="G22" s="161"/>
      <c r="H22" s="161"/>
      <c r="I22" s="161"/>
      <c r="J22" s="162"/>
    </row>
    <row r="23" spans="1:10" x14ac:dyDescent="0.25">
      <c r="A23" s="124"/>
      <c r="B23" s="67" t="s">
        <v>18</v>
      </c>
      <c r="C23" s="67"/>
      <c r="D23" s="67"/>
      <c r="E23" s="67"/>
      <c r="F23" s="67"/>
      <c r="G23" s="67"/>
      <c r="H23" s="67"/>
      <c r="I23" s="67"/>
      <c r="J23" s="128"/>
    </row>
    <row r="24" spans="1:10" x14ac:dyDescent="0.25">
      <c r="A24" s="124"/>
      <c r="B24" s="141" t="s">
        <v>19</v>
      </c>
      <c r="C24" s="141"/>
      <c r="D24" s="141"/>
      <c r="E24" s="132" t="s">
        <v>2</v>
      </c>
      <c r="F24" s="132"/>
      <c r="G24" s="132"/>
      <c r="H24" s="132"/>
      <c r="I24" s="132"/>
      <c r="J24" s="133"/>
    </row>
    <row r="25" spans="1:10" x14ac:dyDescent="0.25">
      <c r="A25" s="124"/>
      <c r="B25" s="141" t="s">
        <v>20</v>
      </c>
      <c r="C25" s="141"/>
      <c r="D25" s="141"/>
      <c r="E25" s="132" t="s">
        <v>95</v>
      </c>
      <c r="F25" s="132"/>
      <c r="G25" s="132"/>
      <c r="H25" s="132"/>
      <c r="I25" s="132"/>
      <c r="J25" s="133"/>
    </row>
    <row r="26" spans="1:10" x14ac:dyDescent="0.25">
      <c r="A26" s="124"/>
      <c r="B26" s="141" t="s">
        <v>21</v>
      </c>
      <c r="C26" s="141"/>
      <c r="D26" s="141"/>
      <c r="E26" s="132" t="s">
        <v>96</v>
      </c>
      <c r="F26" s="132"/>
      <c r="G26" s="132"/>
      <c r="H26" s="132"/>
      <c r="I26" s="132"/>
      <c r="J26" s="133"/>
    </row>
    <row r="27" spans="1:10" ht="12" thickBot="1" x14ac:dyDescent="0.3">
      <c r="A27" s="151"/>
      <c r="B27" s="154" t="s">
        <v>22</v>
      </c>
      <c r="C27" s="154"/>
      <c r="D27" s="154"/>
      <c r="E27" s="148" t="s">
        <v>97</v>
      </c>
      <c r="F27" s="148"/>
      <c r="G27" s="148"/>
      <c r="H27" s="148"/>
      <c r="I27" s="148"/>
      <c r="J27" s="149"/>
    </row>
    <row r="28" spans="1:10" x14ac:dyDescent="0.25">
      <c r="A28" s="118">
        <v>5</v>
      </c>
      <c r="B28" s="67" t="s">
        <v>23</v>
      </c>
      <c r="C28" s="67"/>
      <c r="D28" s="67"/>
      <c r="E28" s="67"/>
      <c r="F28" s="67"/>
      <c r="G28" s="67"/>
      <c r="H28" s="67"/>
      <c r="I28" s="67"/>
      <c r="J28" s="128"/>
    </row>
    <row r="29" spans="1:10" x14ac:dyDescent="0.25">
      <c r="A29" s="119"/>
      <c r="B29" s="141" t="s">
        <v>24</v>
      </c>
      <c r="C29" s="141"/>
      <c r="D29" s="141"/>
      <c r="E29" s="146">
        <f>G224/G155</f>
        <v>0.16155583125</v>
      </c>
      <c r="F29" s="146"/>
      <c r="G29" s="146"/>
      <c r="H29" s="146"/>
      <c r="I29" s="146"/>
      <c r="J29" s="147"/>
    </row>
    <row r="30" spans="1:10" x14ac:dyDescent="0.25">
      <c r="A30" s="119"/>
      <c r="B30" s="141" t="s">
        <v>25</v>
      </c>
      <c r="C30" s="141"/>
      <c r="D30" s="141"/>
      <c r="E30" s="146">
        <f>(G110+G111+G112)/G152</f>
        <v>0.25410704295792602</v>
      </c>
      <c r="F30" s="146"/>
      <c r="G30" s="146"/>
      <c r="H30" s="146"/>
      <c r="I30" s="146"/>
      <c r="J30" s="147"/>
    </row>
    <row r="31" spans="1:10" x14ac:dyDescent="0.25">
      <c r="A31" s="119"/>
      <c r="B31" s="141" t="s">
        <v>26</v>
      </c>
      <c r="C31" s="141"/>
      <c r="D31" s="141"/>
      <c r="E31" s="146">
        <f>G163/G164</f>
        <v>0.13039305577036511</v>
      </c>
      <c r="F31" s="146"/>
      <c r="G31" s="146"/>
      <c r="H31" s="146"/>
      <c r="I31" s="146"/>
      <c r="J31" s="147"/>
    </row>
    <row r="32" spans="1:10" ht="12" thickBot="1" x14ac:dyDescent="0.3">
      <c r="A32" s="119"/>
      <c r="B32" s="154" t="s">
        <v>27</v>
      </c>
      <c r="C32" s="154"/>
      <c r="D32" s="154"/>
      <c r="E32" s="146">
        <f>G163/G152</f>
        <v>0.14994481890422043</v>
      </c>
      <c r="F32" s="146"/>
      <c r="G32" s="146"/>
      <c r="H32" s="146"/>
      <c r="I32" s="146"/>
      <c r="J32" s="147"/>
    </row>
    <row r="33" spans="1:10" ht="12" thickBot="1" x14ac:dyDescent="0.3">
      <c r="A33" s="120"/>
      <c r="B33" s="67" t="s">
        <v>28</v>
      </c>
      <c r="C33" s="67"/>
      <c r="D33" s="67"/>
      <c r="E33" s="67"/>
      <c r="F33" s="67"/>
      <c r="G33" s="67"/>
      <c r="H33" s="67"/>
      <c r="I33" s="67"/>
      <c r="J33" s="128"/>
    </row>
    <row r="34" spans="1:10" x14ac:dyDescent="0.25">
      <c r="A34" s="150">
        <v>6</v>
      </c>
      <c r="B34" s="138" t="s">
        <v>29</v>
      </c>
      <c r="C34" s="139"/>
      <c r="D34" s="139"/>
      <c r="E34" s="139"/>
      <c r="F34" s="139"/>
      <c r="G34" s="139"/>
      <c r="H34" s="139"/>
      <c r="I34" s="139"/>
      <c r="J34" s="140"/>
    </row>
    <row r="35" spans="1:10" x14ac:dyDescent="0.25">
      <c r="A35" s="124"/>
      <c r="B35" s="141" t="s">
        <v>32</v>
      </c>
      <c r="C35" s="141"/>
      <c r="D35" s="141"/>
      <c r="E35" s="152" t="s">
        <v>247</v>
      </c>
      <c r="F35" s="152"/>
      <c r="G35" s="152"/>
      <c r="H35" s="152"/>
      <c r="I35" s="152"/>
      <c r="J35" s="153"/>
    </row>
    <row r="36" spans="1:10" x14ac:dyDescent="0.25">
      <c r="A36" s="124"/>
      <c r="B36" s="141" t="s">
        <v>33</v>
      </c>
      <c r="C36" s="141"/>
      <c r="D36" s="141"/>
      <c r="E36" s="152" t="s">
        <v>248</v>
      </c>
      <c r="F36" s="152"/>
      <c r="G36" s="152"/>
      <c r="H36" s="152"/>
      <c r="I36" s="152"/>
      <c r="J36" s="153"/>
    </row>
    <row r="37" spans="1:10" x14ac:dyDescent="0.25">
      <c r="A37" s="124"/>
      <c r="B37" s="138" t="s">
        <v>30</v>
      </c>
      <c r="C37" s="139"/>
      <c r="D37" s="139"/>
      <c r="E37" s="139"/>
      <c r="F37" s="139"/>
      <c r="G37" s="139"/>
      <c r="H37" s="139"/>
      <c r="I37" s="139"/>
      <c r="J37" s="140"/>
    </row>
    <row r="38" spans="1:10" x14ac:dyDescent="0.25">
      <c r="A38" s="124"/>
      <c r="B38" s="141" t="s">
        <v>32</v>
      </c>
      <c r="C38" s="141"/>
      <c r="D38" s="141"/>
      <c r="E38" s="132" t="s">
        <v>92</v>
      </c>
      <c r="F38" s="132"/>
      <c r="G38" s="132"/>
      <c r="H38" s="132"/>
      <c r="I38" s="132"/>
      <c r="J38" s="133"/>
    </row>
    <row r="39" spans="1:10" x14ac:dyDescent="0.25">
      <c r="A39" s="124"/>
      <c r="B39" s="141" t="s">
        <v>33</v>
      </c>
      <c r="C39" s="141"/>
      <c r="D39" s="141"/>
      <c r="E39" s="132" t="s">
        <v>92</v>
      </c>
      <c r="F39" s="132"/>
      <c r="G39" s="132"/>
      <c r="H39" s="132"/>
      <c r="I39" s="132"/>
      <c r="J39" s="133"/>
    </row>
    <row r="40" spans="1:10" x14ac:dyDescent="0.25">
      <c r="A40" s="124"/>
      <c r="B40" s="138" t="s">
        <v>31</v>
      </c>
      <c r="C40" s="139"/>
      <c r="D40" s="139"/>
      <c r="E40" s="139"/>
      <c r="F40" s="139"/>
      <c r="G40" s="139"/>
      <c r="H40" s="139"/>
      <c r="I40" s="139"/>
      <c r="J40" s="140"/>
    </row>
    <row r="41" spans="1:10" x14ac:dyDescent="0.25">
      <c r="A41" s="124"/>
      <c r="B41" s="141" t="s">
        <v>34</v>
      </c>
      <c r="C41" s="141"/>
      <c r="D41" s="141"/>
      <c r="E41" s="132" t="s">
        <v>92</v>
      </c>
      <c r="F41" s="132"/>
      <c r="G41" s="132"/>
      <c r="H41" s="132"/>
      <c r="I41" s="132"/>
      <c r="J41" s="133"/>
    </row>
    <row r="42" spans="1:10" ht="12" thickBot="1" x14ac:dyDescent="0.3">
      <c r="A42" s="124"/>
      <c r="B42" s="141" t="s">
        <v>35</v>
      </c>
      <c r="C42" s="141"/>
      <c r="D42" s="141"/>
      <c r="E42" s="132" t="s">
        <v>92</v>
      </c>
      <c r="F42" s="132"/>
      <c r="G42" s="132"/>
      <c r="H42" s="132"/>
      <c r="I42" s="132"/>
      <c r="J42" s="133"/>
    </row>
    <row r="43" spans="1:10" ht="12" thickBot="1" x14ac:dyDescent="0.3">
      <c r="A43" s="151"/>
      <c r="B43" s="67" t="s">
        <v>38</v>
      </c>
      <c r="C43" s="67"/>
      <c r="D43" s="67"/>
      <c r="E43" s="67"/>
      <c r="F43" s="67"/>
      <c r="G43" s="67"/>
      <c r="H43" s="67"/>
      <c r="I43" s="67"/>
      <c r="J43" s="128"/>
    </row>
    <row r="44" spans="1:10" x14ac:dyDescent="0.25">
      <c r="A44" s="150">
        <v>7</v>
      </c>
      <c r="B44" s="138" t="s">
        <v>29</v>
      </c>
      <c r="C44" s="139"/>
      <c r="D44" s="139"/>
      <c r="E44" s="139"/>
      <c r="F44" s="139"/>
      <c r="G44" s="139"/>
      <c r="H44" s="139"/>
      <c r="I44" s="139"/>
      <c r="J44" s="140"/>
    </row>
    <row r="45" spans="1:10" x14ac:dyDescent="0.25">
      <c r="A45" s="124"/>
      <c r="B45" s="141" t="s">
        <v>36</v>
      </c>
      <c r="C45" s="141"/>
      <c r="D45" s="141"/>
      <c r="E45" s="132" t="s">
        <v>92</v>
      </c>
      <c r="F45" s="132"/>
      <c r="G45" s="132"/>
      <c r="H45" s="132"/>
      <c r="I45" s="132"/>
      <c r="J45" s="133"/>
    </row>
    <row r="46" spans="1:10" x14ac:dyDescent="0.25">
      <c r="A46" s="124"/>
      <c r="B46" s="141" t="s">
        <v>37</v>
      </c>
      <c r="C46" s="141"/>
      <c r="D46" s="141"/>
      <c r="E46" s="132" t="s">
        <v>92</v>
      </c>
      <c r="F46" s="132"/>
      <c r="G46" s="132"/>
      <c r="H46" s="132"/>
      <c r="I46" s="132"/>
      <c r="J46" s="133"/>
    </row>
    <row r="47" spans="1:10" x14ac:dyDescent="0.25">
      <c r="A47" s="124"/>
      <c r="B47" s="138" t="s">
        <v>30</v>
      </c>
      <c r="C47" s="139"/>
      <c r="D47" s="139"/>
      <c r="E47" s="139"/>
      <c r="F47" s="139"/>
      <c r="G47" s="139"/>
      <c r="H47" s="139"/>
      <c r="I47" s="139"/>
      <c r="J47" s="140"/>
    </row>
    <row r="48" spans="1:10" x14ac:dyDescent="0.25">
      <c r="A48" s="124"/>
      <c r="B48" s="141" t="s">
        <v>36</v>
      </c>
      <c r="C48" s="141"/>
      <c r="D48" s="141"/>
      <c r="E48" s="132" t="s">
        <v>92</v>
      </c>
      <c r="F48" s="132"/>
      <c r="G48" s="132"/>
      <c r="H48" s="132"/>
      <c r="I48" s="132"/>
      <c r="J48" s="133"/>
    </row>
    <row r="49" spans="1:10" x14ac:dyDescent="0.25">
      <c r="A49" s="124"/>
      <c r="B49" s="141" t="s">
        <v>37</v>
      </c>
      <c r="C49" s="141"/>
      <c r="D49" s="141"/>
      <c r="E49" s="132" t="s">
        <v>92</v>
      </c>
      <c r="F49" s="132"/>
      <c r="G49" s="132"/>
      <c r="H49" s="132"/>
      <c r="I49" s="132"/>
      <c r="J49" s="133"/>
    </row>
    <row r="50" spans="1:10" x14ac:dyDescent="0.25">
      <c r="A50" s="124"/>
      <c r="B50" s="138" t="s">
        <v>31</v>
      </c>
      <c r="C50" s="139"/>
      <c r="D50" s="139"/>
      <c r="E50" s="139"/>
      <c r="F50" s="139"/>
      <c r="G50" s="139"/>
      <c r="H50" s="139"/>
      <c r="I50" s="139"/>
      <c r="J50" s="140"/>
    </row>
    <row r="51" spans="1:10" x14ac:dyDescent="0.25">
      <c r="A51" s="124"/>
      <c r="B51" s="141" t="s">
        <v>36</v>
      </c>
      <c r="C51" s="141"/>
      <c r="D51" s="141"/>
      <c r="E51" s="132" t="s">
        <v>92</v>
      </c>
      <c r="F51" s="132"/>
      <c r="G51" s="132"/>
      <c r="H51" s="132"/>
      <c r="I51" s="132"/>
      <c r="J51" s="133"/>
    </row>
    <row r="52" spans="1:10" ht="12" thickBot="1" x14ac:dyDescent="0.3">
      <c r="A52" s="124"/>
      <c r="B52" s="141" t="s">
        <v>37</v>
      </c>
      <c r="C52" s="141"/>
      <c r="D52" s="141"/>
      <c r="E52" s="132" t="s">
        <v>92</v>
      </c>
      <c r="F52" s="132"/>
      <c r="G52" s="132"/>
      <c r="H52" s="132"/>
      <c r="I52" s="132"/>
      <c r="J52" s="133"/>
    </row>
    <row r="53" spans="1:10" ht="12" thickBot="1" x14ac:dyDescent="0.3">
      <c r="A53" s="124"/>
      <c r="B53" s="44" t="s">
        <v>39</v>
      </c>
      <c r="C53" s="45"/>
      <c r="D53" s="45"/>
      <c r="E53" s="45"/>
      <c r="F53" s="45"/>
      <c r="G53" s="45"/>
      <c r="H53" s="45"/>
      <c r="I53" s="45"/>
      <c r="J53" s="46"/>
    </row>
    <row r="54" spans="1:10" x14ac:dyDescent="0.25">
      <c r="A54" s="150">
        <v>8</v>
      </c>
      <c r="B54" s="74" t="s">
        <v>73</v>
      </c>
      <c r="C54" s="74"/>
      <c r="D54" s="134" t="s">
        <v>76</v>
      </c>
      <c r="E54" s="142" t="s">
        <v>77</v>
      </c>
      <c r="F54" s="167"/>
      <c r="G54" s="142" t="s">
        <v>78</v>
      </c>
      <c r="H54" s="167"/>
      <c r="I54" s="142" t="s">
        <v>79</v>
      </c>
      <c r="J54" s="143"/>
    </row>
    <row r="55" spans="1:10" ht="22.5" x14ac:dyDescent="0.25">
      <c r="A55" s="124"/>
      <c r="B55" s="2" t="s">
        <v>74</v>
      </c>
      <c r="C55" s="2" t="s">
        <v>75</v>
      </c>
      <c r="D55" s="135"/>
      <c r="E55" s="144"/>
      <c r="F55" s="168"/>
      <c r="G55" s="144"/>
      <c r="H55" s="168"/>
      <c r="I55" s="144"/>
      <c r="J55" s="145"/>
    </row>
    <row r="56" spans="1:10" x14ac:dyDescent="0.25">
      <c r="A56" s="124"/>
      <c r="B56" s="24" t="s">
        <v>262</v>
      </c>
      <c r="C56" s="25" t="s">
        <v>261</v>
      </c>
      <c r="D56" s="17" t="s">
        <v>257</v>
      </c>
      <c r="E56" s="103" t="s">
        <v>258</v>
      </c>
      <c r="F56" s="103"/>
      <c r="G56" s="103" t="s">
        <v>89</v>
      </c>
      <c r="H56" s="104"/>
      <c r="I56" s="103" t="s">
        <v>259</v>
      </c>
      <c r="J56" s="103"/>
    </row>
    <row r="57" spans="1:10" s="13" customFormat="1" ht="24" customHeight="1" x14ac:dyDescent="0.25">
      <c r="A57" s="124"/>
      <c r="B57" s="24" t="s">
        <v>262</v>
      </c>
      <c r="C57" s="25" t="s">
        <v>261</v>
      </c>
      <c r="D57" s="22" t="s">
        <v>277</v>
      </c>
      <c r="E57" s="103" t="s">
        <v>258</v>
      </c>
      <c r="F57" s="103"/>
      <c r="G57" s="103" t="s">
        <v>89</v>
      </c>
      <c r="H57" s="104"/>
      <c r="I57" s="103" t="s">
        <v>288</v>
      </c>
      <c r="J57" s="103"/>
    </row>
    <row r="58" spans="1:10" s="13" customFormat="1" ht="24" customHeight="1" x14ac:dyDescent="0.25">
      <c r="A58" s="124"/>
      <c r="B58" s="24" t="s">
        <v>262</v>
      </c>
      <c r="C58" s="25" t="s">
        <v>261</v>
      </c>
      <c r="D58" s="17" t="s">
        <v>260</v>
      </c>
      <c r="E58" s="103" t="s">
        <v>258</v>
      </c>
      <c r="F58" s="103"/>
      <c r="G58" s="103" t="s">
        <v>89</v>
      </c>
      <c r="H58" s="104"/>
      <c r="I58" s="103" t="s">
        <v>288</v>
      </c>
      <c r="J58" s="103"/>
    </row>
    <row r="59" spans="1:10" s="13" customFormat="1" ht="24" customHeight="1" x14ac:dyDescent="0.25">
      <c r="A59" s="124"/>
      <c r="B59" s="24" t="s">
        <v>267</v>
      </c>
      <c r="C59" s="24" t="s">
        <v>269</v>
      </c>
      <c r="D59" s="17" t="s">
        <v>263</v>
      </c>
      <c r="E59" s="103" t="s">
        <v>264</v>
      </c>
      <c r="F59" s="103"/>
      <c r="G59" s="104" t="s">
        <v>88</v>
      </c>
      <c r="H59" s="104"/>
      <c r="I59" s="136" t="s">
        <v>290</v>
      </c>
      <c r="J59" s="137"/>
    </row>
    <row r="60" spans="1:10" s="13" customFormat="1" ht="24" customHeight="1" x14ac:dyDescent="0.25">
      <c r="A60" s="124"/>
      <c r="B60" s="24" t="s">
        <v>267</v>
      </c>
      <c r="C60" s="24" t="s">
        <v>269</v>
      </c>
      <c r="D60" s="17" t="s">
        <v>219</v>
      </c>
      <c r="E60" s="103" t="s">
        <v>265</v>
      </c>
      <c r="F60" s="103"/>
      <c r="G60" s="104" t="s">
        <v>88</v>
      </c>
      <c r="H60" s="104"/>
      <c r="I60" s="136" t="s">
        <v>290</v>
      </c>
      <c r="J60" s="137"/>
    </row>
    <row r="61" spans="1:10" s="13" customFormat="1" ht="24" customHeight="1" x14ac:dyDescent="0.25">
      <c r="A61" s="124"/>
      <c r="B61" s="24" t="s">
        <v>267</v>
      </c>
      <c r="C61" s="24" t="s">
        <v>269</v>
      </c>
      <c r="D61" s="17" t="s">
        <v>236</v>
      </c>
      <c r="E61" s="103" t="s">
        <v>266</v>
      </c>
      <c r="F61" s="103"/>
      <c r="G61" s="104" t="s">
        <v>88</v>
      </c>
      <c r="H61" s="104"/>
      <c r="I61" s="136" t="s">
        <v>290</v>
      </c>
      <c r="J61" s="137"/>
    </row>
    <row r="62" spans="1:10" s="13" customFormat="1" ht="24" customHeight="1" x14ac:dyDescent="0.25">
      <c r="A62" s="124"/>
      <c r="B62" s="24" t="s">
        <v>267</v>
      </c>
      <c r="C62" s="24" t="s">
        <v>269</v>
      </c>
      <c r="D62" s="21" t="s">
        <v>244</v>
      </c>
      <c r="E62" s="103" t="s">
        <v>266</v>
      </c>
      <c r="F62" s="103"/>
      <c r="G62" s="104" t="s">
        <v>88</v>
      </c>
      <c r="H62" s="104"/>
      <c r="I62" s="103" t="s">
        <v>288</v>
      </c>
      <c r="J62" s="103"/>
    </row>
    <row r="63" spans="1:10" s="13" customFormat="1" ht="24" customHeight="1" x14ac:dyDescent="0.25">
      <c r="A63" s="124"/>
      <c r="B63" s="24" t="s">
        <v>267</v>
      </c>
      <c r="C63" s="24" t="s">
        <v>269</v>
      </c>
      <c r="D63" s="21" t="s">
        <v>268</v>
      </c>
      <c r="E63" s="103" t="s">
        <v>264</v>
      </c>
      <c r="F63" s="103"/>
      <c r="G63" s="104" t="s">
        <v>88</v>
      </c>
      <c r="H63" s="104"/>
      <c r="I63" s="103" t="s">
        <v>288</v>
      </c>
      <c r="J63" s="103"/>
    </row>
    <row r="64" spans="1:10" s="13" customFormat="1" ht="24" customHeight="1" x14ac:dyDescent="0.25">
      <c r="A64" s="20"/>
      <c r="B64" s="24" t="s">
        <v>269</v>
      </c>
      <c r="C64" s="25" t="s">
        <v>270</v>
      </c>
      <c r="D64" s="21" t="s">
        <v>271</v>
      </c>
      <c r="E64" s="103" t="s">
        <v>272</v>
      </c>
      <c r="F64" s="103"/>
      <c r="G64" s="103" t="s">
        <v>89</v>
      </c>
      <c r="H64" s="104"/>
      <c r="I64" s="103" t="s">
        <v>259</v>
      </c>
      <c r="J64" s="103"/>
    </row>
    <row r="65" spans="1:10" s="13" customFormat="1" ht="24" customHeight="1" x14ac:dyDescent="0.25">
      <c r="A65" s="20"/>
      <c r="B65" s="24" t="s">
        <v>269</v>
      </c>
      <c r="C65" s="25" t="s">
        <v>270</v>
      </c>
      <c r="D65" s="21" t="s">
        <v>273</v>
      </c>
      <c r="E65" s="103" t="s">
        <v>272</v>
      </c>
      <c r="F65" s="103"/>
      <c r="G65" s="103" t="s">
        <v>89</v>
      </c>
      <c r="H65" s="104"/>
      <c r="I65" s="103" t="s">
        <v>288</v>
      </c>
      <c r="J65" s="103"/>
    </row>
    <row r="66" spans="1:10" s="13" customFormat="1" ht="24" customHeight="1" x14ac:dyDescent="0.25">
      <c r="A66" s="20"/>
      <c r="B66" s="24" t="s">
        <v>269</v>
      </c>
      <c r="C66" s="25" t="s">
        <v>270</v>
      </c>
      <c r="D66" s="21" t="s">
        <v>274</v>
      </c>
      <c r="E66" s="103" t="s">
        <v>272</v>
      </c>
      <c r="F66" s="103"/>
      <c r="G66" s="103" t="s">
        <v>89</v>
      </c>
      <c r="H66" s="104"/>
      <c r="I66" s="103" t="s">
        <v>288</v>
      </c>
      <c r="J66" s="103"/>
    </row>
    <row r="67" spans="1:10" s="13" customFormat="1" ht="24" customHeight="1" x14ac:dyDescent="0.25">
      <c r="A67" s="20"/>
      <c r="B67" s="24" t="s">
        <v>269</v>
      </c>
      <c r="C67" s="25" t="s">
        <v>270</v>
      </c>
      <c r="D67" s="21" t="s">
        <v>275</v>
      </c>
      <c r="E67" s="103" t="s">
        <v>272</v>
      </c>
      <c r="F67" s="103"/>
      <c r="G67" s="103" t="s">
        <v>89</v>
      </c>
      <c r="H67" s="104"/>
      <c r="I67" s="103" t="s">
        <v>288</v>
      </c>
      <c r="J67" s="103"/>
    </row>
    <row r="68" spans="1:10" s="13" customFormat="1" ht="24" customHeight="1" x14ac:dyDescent="0.25">
      <c r="A68" s="20"/>
      <c r="B68" s="24" t="s">
        <v>269</v>
      </c>
      <c r="C68" s="25" t="s">
        <v>270</v>
      </c>
      <c r="D68" s="21" t="s">
        <v>276</v>
      </c>
      <c r="E68" s="103" t="s">
        <v>258</v>
      </c>
      <c r="F68" s="103"/>
      <c r="G68" s="103" t="s">
        <v>89</v>
      </c>
      <c r="H68" s="104"/>
      <c r="I68" s="103" t="s">
        <v>259</v>
      </c>
      <c r="J68" s="103"/>
    </row>
    <row r="69" spans="1:10" s="13" customFormat="1" ht="24" customHeight="1" x14ac:dyDescent="0.25">
      <c r="A69" s="20"/>
      <c r="B69" s="24" t="s">
        <v>269</v>
      </c>
      <c r="C69" s="25" t="s">
        <v>270</v>
      </c>
      <c r="D69" s="22" t="s">
        <v>277</v>
      </c>
      <c r="E69" s="103" t="s">
        <v>258</v>
      </c>
      <c r="F69" s="103"/>
      <c r="G69" s="103" t="s">
        <v>89</v>
      </c>
      <c r="H69" s="104"/>
      <c r="I69" s="103" t="s">
        <v>288</v>
      </c>
      <c r="J69" s="103"/>
    </row>
    <row r="70" spans="1:10" s="13" customFormat="1" ht="24" customHeight="1" x14ac:dyDescent="0.25">
      <c r="A70" s="23"/>
      <c r="B70" s="24" t="s">
        <v>269</v>
      </c>
      <c r="C70" s="25" t="s">
        <v>270</v>
      </c>
      <c r="D70" s="22" t="s">
        <v>278</v>
      </c>
      <c r="E70" s="103" t="s">
        <v>258</v>
      </c>
      <c r="F70" s="103"/>
      <c r="G70" s="103" t="s">
        <v>89</v>
      </c>
      <c r="H70" s="104"/>
      <c r="I70" s="103" t="s">
        <v>288</v>
      </c>
      <c r="J70" s="103"/>
    </row>
    <row r="71" spans="1:10" s="13" customFormat="1" ht="24" customHeight="1" x14ac:dyDescent="0.25">
      <c r="A71" s="23"/>
      <c r="B71" s="24" t="s">
        <v>269</v>
      </c>
      <c r="C71" s="25" t="s">
        <v>270</v>
      </c>
      <c r="D71" s="22" t="s">
        <v>279</v>
      </c>
      <c r="E71" s="103" t="s">
        <v>258</v>
      </c>
      <c r="F71" s="103"/>
      <c r="G71" s="103" t="s">
        <v>89</v>
      </c>
      <c r="H71" s="104"/>
      <c r="I71" s="103" t="s">
        <v>288</v>
      </c>
      <c r="J71" s="103"/>
    </row>
    <row r="72" spans="1:10" s="13" customFormat="1" ht="24" customHeight="1" x14ac:dyDescent="0.25">
      <c r="A72" s="23"/>
      <c r="B72" s="24" t="s">
        <v>269</v>
      </c>
      <c r="C72" s="25" t="s">
        <v>270</v>
      </c>
      <c r="D72" s="22" t="s">
        <v>280</v>
      </c>
      <c r="E72" s="103" t="s">
        <v>258</v>
      </c>
      <c r="F72" s="103"/>
      <c r="G72" s="103" t="s">
        <v>89</v>
      </c>
      <c r="H72" s="104"/>
      <c r="I72" s="103" t="s">
        <v>288</v>
      </c>
      <c r="J72" s="103"/>
    </row>
    <row r="73" spans="1:10" s="13" customFormat="1" ht="24" customHeight="1" x14ac:dyDescent="0.25">
      <c r="A73" s="23"/>
      <c r="B73" s="24" t="s">
        <v>269</v>
      </c>
      <c r="C73" s="25" t="s">
        <v>270</v>
      </c>
      <c r="D73" s="22" t="s">
        <v>281</v>
      </c>
      <c r="E73" s="103" t="s">
        <v>258</v>
      </c>
      <c r="F73" s="103"/>
      <c r="G73" s="103" t="s">
        <v>89</v>
      </c>
      <c r="H73" s="104"/>
      <c r="I73" s="103" t="s">
        <v>288</v>
      </c>
      <c r="J73" s="103"/>
    </row>
    <row r="74" spans="1:10" s="13" customFormat="1" ht="24" customHeight="1" x14ac:dyDescent="0.25">
      <c r="A74" s="23"/>
      <c r="B74" s="24" t="s">
        <v>269</v>
      </c>
      <c r="C74" s="25" t="s">
        <v>270</v>
      </c>
      <c r="D74" s="21" t="s">
        <v>282</v>
      </c>
      <c r="E74" s="103" t="s">
        <v>258</v>
      </c>
      <c r="F74" s="103"/>
      <c r="G74" s="103" t="s">
        <v>89</v>
      </c>
      <c r="H74" s="104"/>
      <c r="I74" s="103" t="s">
        <v>288</v>
      </c>
      <c r="J74" s="103"/>
    </row>
    <row r="75" spans="1:10" s="13" customFormat="1" ht="24.6" customHeight="1" x14ac:dyDescent="0.25">
      <c r="A75" s="20"/>
      <c r="B75" s="24" t="s">
        <v>269</v>
      </c>
      <c r="C75" s="25" t="s">
        <v>270</v>
      </c>
      <c r="D75" s="22" t="s">
        <v>244</v>
      </c>
      <c r="E75" s="103" t="s">
        <v>266</v>
      </c>
      <c r="F75" s="103"/>
      <c r="G75" s="103" t="s">
        <v>89</v>
      </c>
      <c r="H75" s="104"/>
      <c r="I75" s="103" t="s">
        <v>288</v>
      </c>
      <c r="J75" s="103"/>
    </row>
    <row r="76" spans="1:10" s="13" customFormat="1" ht="24.6" customHeight="1" x14ac:dyDescent="0.25">
      <c r="A76" s="23"/>
      <c r="B76" s="24" t="s">
        <v>285</v>
      </c>
      <c r="C76" s="25" t="s">
        <v>286</v>
      </c>
      <c r="D76" s="22" t="s">
        <v>283</v>
      </c>
      <c r="E76" s="136" t="s">
        <v>284</v>
      </c>
      <c r="F76" s="137"/>
      <c r="G76" s="104" t="s">
        <v>88</v>
      </c>
      <c r="H76" s="104"/>
      <c r="I76" s="136" t="s">
        <v>290</v>
      </c>
      <c r="J76" s="137"/>
    </row>
    <row r="77" spans="1:10" s="13" customFormat="1" ht="24.6" customHeight="1" x14ac:dyDescent="0.25">
      <c r="A77" s="23"/>
      <c r="B77" s="24" t="s">
        <v>285</v>
      </c>
      <c r="C77" s="25" t="s">
        <v>286</v>
      </c>
      <c r="D77" s="22" t="s">
        <v>287</v>
      </c>
      <c r="E77" s="136" t="s">
        <v>90</v>
      </c>
      <c r="F77" s="137"/>
      <c r="G77" s="104" t="s">
        <v>88</v>
      </c>
      <c r="H77" s="104"/>
      <c r="I77" s="103" t="s">
        <v>288</v>
      </c>
      <c r="J77" s="103"/>
    </row>
    <row r="78" spans="1:10" s="13" customFormat="1" ht="24.6" customHeight="1" x14ac:dyDescent="0.25">
      <c r="A78" s="23"/>
      <c r="B78" s="24" t="s">
        <v>289</v>
      </c>
      <c r="C78" s="24" t="s">
        <v>289</v>
      </c>
      <c r="D78" s="22" t="s">
        <v>279</v>
      </c>
      <c r="E78" s="103" t="s">
        <v>258</v>
      </c>
      <c r="F78" s="103"/>
      <c r="G78" s="103" t="s">
        <v>89</v>
      </c>
      <c r="H78" s="104"/>
      <c r="I78" s="103" t="s">
        <v>259</v>
      </c>
      <c r="J78" s="103"/>
    </row>
    <row r="79" spans="1:10" s="13" customFormat="1" ht="24.6" customHeight="1" x14ac:dyDescent="0.25">
      <c r="A79" s="23"/>
      <c r="B79" s="24" t="s">
        <v>289</v>
      </c>
      <c r="C79" s="24" t="s">
        <v>289</v>
      </c>
      <c r="D79" s="22" t="s">
        <v>280</v>
      </c>
      <c r="E79" s="103" t="s">
        <v>258</v>
      </c>
      <c r="F79" s="103"/>
      <c r="G79" s="103" t="s">
        <v>89</v>
      </c>
      <c r="H79" s="104"/>
      <c r="I79" s="103" t="s">
        <v>259</v>
      </c>
      <c r="J79" s="103"/>
    </row>
    <row r="80" spans="1:10" s="13" customFormat="1" ht="24.6" customHeight="1" thickBot="1" x14ac:dyDescent="0.3">
      <c r="A80" s="23"/>
      <c r="B80" s="24" t="s">
        <v>289</v>
      </c>
      <c r="C80" s="24" t="s">
        <v>289</v>
      </c>
      <c r="D80" s="21" t="s">
        <v>273</v>
      </c>
      <c r="E80" s="103" t="s">
        <v>258</v>
      </c>
      <c r="F80" s="103"/>
      <c r="G80" s="103" t="s">
        <v>89</v>
      </c>
      <c r="H80" s="104"/>
      <c r="I80" s="103" t="s">
        <v>288</v>
      </c>
      <c r="J80" s="103"/>
    </row>
    <row r="81" spans="1:10" s="13" customFormat="1" ht="24" customHeight="1" thickBot="1" x14ac:dyDescent="0.3">
      <c r="A81" s="20"/>
      <c r="B81" s="67" t="s">
        <v>40</v>
      </c>
      <c r="C81" s="68"/>
      <c r="D81" s="68"/>
      <c r="E81" s="68"/>
      <c r="F81" s="68"/>
      <c r="G81" s="68"/>
      <c r="H81" s="68"/>
      <c r="I81" s="68"/>
      <c r="J81" s="69"/>
    </row>
    <row r="82" spans="1:10" x14ac:dyDescent="0.25">
      <c r="A82" s="118">
        <v>9</v>
      </c>
      <c r="B82" s="183" t="s">
        <v>291</v>
      </c>
      <c r="C82" s="184"/>
      <c r="D82" s="184"/>
      <c r="E82" s="185"/>
      <c r="F82" s="183" t="s">
        <v>88</v>
      </c>
      <c r="G82" s="184"/>
      <c r="H82" s="184"/>
      <c r="I82" s="184"/>
      <c r="J82" s="186"/>
    </row>
    <row r="83" spans="1:10" x14ac:dyDescent="0.25">
      <c r="A83" s="178"/>
      <c r="B83" s="183" t="s">
        <v>292</v>
      </c>
      <c r="C83" s="184"/>
      <c r="D83" s="184"/>
      <c r="E83" s="185"/>
      <c r="F83" s="183" t="s">
        <v>297</v>
      </c>
      <c r="G83" s="184"/>
      <c r="H83" s="184"/>
      <c r="I83" s="184"/>
      <c r="J83" s="186"/>
    </row>
    <row r="84" spans="1:10" x14ac:dyDescent="0.25">
      <c r="A84" s="178"/>
      <c r="B84" s="183" t="s">
        <v>293</v>
      </c>
      <c r="C84" s="184"/>
      <c r="D84" s="184"/>
      <c r="E84" s="185"/>
      <c r="F84" s="183" t="s">
        <v>298</v>
      </c>
      <c r="G84" s="184"/>
      <c r="H84" s="184"/>
      <c r="I84" s="184"/>
      <c r="J84" s="186"/>
    </row>
    <row r="85" spans="1:10" x14ac:dyDescent="0.25">
      <c r="A85" s="178"/>
      <c r="B85" s="183" t="s">
        <v>294</v>
      </c>
      <c r="C85" s="184"/>
      <c r="D85" s="184"/>
      <c r="E85" s="185"/>
      <c r="F85" s="183" t="s">
        <v>299</v>
      </c>
      <c r="G85" s="184"/>
      <c r="H85" s="184"/>
      <c r="I85" s="184"/>
      <c r="J85" s="186"/>
    </row>
    <row r="86" spans="1:10" x14ac:dyDescent="0.25">
      <c r="A86" s="178"/>
      <c r="B86" s="183" t="s">
        <v>295</v>
      </c>
      <c r="C86" s="184"/>
      <c r="D86" s="184"/>
      <c r="E86" s="185"/>
      <c r="F86" s="183" t="s">
        <v>300</v>
      </c>
      <c r="G86" s="184"/>
      <c r="H86" s="184"/>
      <c r="I86" s="184"/>
      <c r="J86" s="186"/>
    </row>
    <row r="87" spans="1:10" ht="12.6" customHeight="1" x14ac:dyDescent="0.25">
      <c r="A87" s="178"/>
      <c r="B87" s="183" t="s">
        <v>296</v>
      </c>
      <c r="C87" s="184"/>
      <c r="D87" s="184"/>
      <c r="E87" s="185"/>
      <c r="F87" s="189" t="s">
        <v>301</v>
      </c>
      <c r="G87" s="190"/>
      <c r="H87" s="190"/>
      <c r="I87" s="190"/>
      <c r="J87" s="191"/>
    </row>
    <row r="88" spans="1:10" s="13" customFormat="1" ht="19.5" customHeight="1" x14ac:dyDescent="0.25">
      <c r="A88" s="119"/>
      <c r="B88" s="78" t="s">
        <v>41</v>
      </c>
      <c r="C88" s="78"/>
      <c r="D88" s="78"/>
      <c r="E88" s="78"/>
      <c r="F88" s="78"/>
      <c r="G88" s="78"/>
      <c r="H88" s="78"/>
      <c r="I88" s="78"/>
      <c r="J88" s="79"/>
    </row>
    <row r="89" spans="1:10" x14ac:dyDescent="0.25">
      <c r="A89" s="124">
        <v>10</v>
      </c>
      <c r="B89" s="174" t="s">
        <v>42</v>
      </c>
      <c r="C89" s="175"/>
      <c r="D89" s="175"/>
      <c r="E89" s="176"/>
      <c r="F89" s="6" t="s">
        <v>43</v>
      </c>
      <c r="G89" s="121" t="s">
        <v>44</v>
      </c>
      <c r="H89" s="121"/>
      <c r="I89" s="121" t="s">
        <v>45</v>
      </c>
      <c r="J89" s="177"/>
    </row>
    <row r="90" spans="1:10" x14ac:dyDescent="0.25">
      <c r="A90" s="124"/>
      <c r="B90" s="70" t="s">
        <v>80</v>
      </c>
      <c r="C90" s="71"/>
      <c r="D90" s="71"/>
      <c r="E90" s="72"/>
      <c r="F90" s="10" t="s">
        <v>81</v>
      </c>
      <c r="G90" s="73">
        <v>43146</v>
      </c>
      <c r="H90" s="74"/>
      <c r="I90" s="73">
        <v>43147</v>
      </c>
      <c r="J90" s="74"/>
    </row>
    <row r="91" spans="1:10" ht="11.25" customHeight="1" x14ac:dyDescent="0.25">
      <c r="A91" s="124"/>
      <c r="B91" s="75" t="s">
        <v>249</v>
      </c>
      <c r="C91" s="76"/>
      <c r="D91" s="76"/>
      <c r="E91" s="77"/>
      <c r="F91" s="10" t="s">
        <v>82</v>
      </c>
      <c r="G91" s="73">
        <v>43146</v>
      </c>
      <c r="H91" s="74"/>
      <c r="I91" s="73">
        <v>43147</v>
      </c>
      <c r="J91" s="74"/>
    </row>
    <row r="92" spans="1:10" ht="11.25" customHeight="1" x14ac:dyDescent="0.25">
      <c r="A92" s="124"/>
      <c r="B92" s="75" t="s">
        <v>83</v>
      </c>
      <c r="C92" s="76"/>
      <c r="D92" s="76"/>
      <c r="E92" s="77"/>
      <c r="F92" s="10" t="s">
        <v>84</v>
      </c>
      <c r="G92" s="73">
        <v>43146</v>
      </c>
      <c r="H92" s="74"/>
      <c r="I92" s="73">
        <v>43147</v>
      </c>
      <c r="J92" s="74"/>
    </row>
    <row r="93" spans="1:10" x14ac:dyDescent="0.25">
      <c r="A93" s="124"/>
      <c r="B93" s="75" t="s">
        <v>80</v>
      </c>
      <c r="C93" s="76"/>
      <c r="D93" s="76"/>
      <c r="E93" s="77"/>
      <c r="F93" s="10" t="s">
        <v>81</v>
      </c>
      <c r="G93" s="73" t="s">
        <v>250</v>
      </c>
      <c r="H93" s="74"/>
      <c r="I93" s="73">
        <v>43230</v>
      </c>
      <c r="J93" s="74"/>
    </row>
    <row r="94" spans="1:10" x14ac:dyDescent="0.25">
      <c r="A94" s="124"/>
      <c r="B94" s="75" t="s">
        <v>251</v>
      </c>
      <c r="C94" s="76"/>
      <c r="D94" s="76"/>
      <c r="E94" s="77"/>
      <c r="F94" s="10" t="s">
        <v>82</v>
      </c>
      <c r="G94" s="73" t="s">
        <v>250</v>
      </c>
      <c r="H94" s="74"/>
      <c r="I94" s="73">
        <v>43230</v>
      </c>
      <c r="J94" s="74"/>
    </row>
    <row r="95" spans="1:10" x14ac:dyDescent="0.25">
      <c r="A95" s="124"/>
      <c r="B95" s="75" t="s">
        <v>249</v>
      </c>
      <c r="C95" s="76"/>
      <c r="D95" s="76"/>
      <c r="E95" s="77"/>
      <c r="F95" s="10" t="s">
        <v>82</v>
      </c>
      <c r="G95" s="73" t="s">
        <v>250</v>
      </c>
      <c r="H95" s="74"/>
      <c r="I95" s="73">
        <v>43230</v>
      </c>
      <c r="J95" s="74"/>
    </row>
    <row r="96" spans="1:10" ht="11.25" customHeight="1" x14ac:dyDescent="0.25">
      <c r="A96" s="124"/>
      <c r="B96" s="75" t="s">
        <v>242</v>
      </c>
      <c r="C96" s="76"/>
      <c r="D96" s="76"/>
      <c r="E96" s="77"/>
      <c r="F96" s="10" t="s">
        <v>82</v>
      </c>
      <c r="G96" s="181" t="s">
        <v>250</v>
      </c>
      <c r="H96" s="182"/>
      <c r="I96" s="181">
        <v>43230</v>
      </c>
      <c r="J96" s="182"/>
    </row>
    <row r="97" spans="1:10" ht="11.25" customHeight="1" x14ac:dyDescent="0.25">
      <c r="A97" s="124"/>
      <c r="B97" s="70" t="s">
        <v>234</v>
      </c>
      <c r="C97" s="71"/>
      <c r="D97" s="71"/>
      <c r="E97" s="72"/>
      <c r="F97" s="10" t="s">
        <v>233</v>
      </c>
      <c r="G97" s="73" t="s">
        <v>250</v>
      </c>
      <c r="H97" s="74"/>
      <c r="I97" s="73">
        <v>43230</v>
      </c>
      <c r="J97" s="74"/>
    </row>
    <row r="98" spans="1:10" x14ac:dyDescent="0.25">
      <c r="A98" s="124"/>
      <c r="B98" s="70" t="s">
        <v>242</v>
      </c>
      <c r="C98" s="71"/>
      <c r="D98" s="71"/>
      <c r="E98" s="72"/>
      <c r="F98" s="10" t="s">
        <v>82</v>
      </c>
      <c r="G98" s="73">
        <v>43248</v>
      </c>
      <c r="H98" s="74"/>
      <c r="I98" s="73">
        <v>43249</v>
      </c>
      <c r="J98" s="74"/>
    </row>
    <row r="99" spans="1:10" ht="11.25" customHeight="1" x14ac:dyDescent="0.25">
      <c r="A99" s="124"/>
      <c r="B99" s="70" t="s">
        <v>83</v>
      </c>
      <c r="C99" s="71"/>
      <c r="D99" s="71"/>
      <c r="E99" s="72"/>
      <c r="F99" s="10" t="s">
        <v>84</v>
      </c>
      <c r="G99" s="73">
        <v>43248</v>
      </c>
      <c r="H99" s="74"/>
      <c r="I99" s="73">
        <v>43249</v>
      </c>
      <c r="J99" s="74"/>
    </row>
    <row r="100" spans="1:10" x14ac:dyDescent="0.25">
      <c r="A100" s="124"/>
      <c r="B100" s="75" t="s">
        <v>252</v>
      </c>
      <c r="C100" s="76"/>
      <c r="D100" s="76"/>
      <c r="E100" s="77"/>
      <c r="F100" s="10" t="s">
        <v>241</v>
      </c>
      <c r="G100" s="73">
        <v>43250</v>
      </c>
      <c r="H100" s="74"/>
      <c r="I100" s="73">
        <v>43252</v>
      </c>
      <c r="J100" s="74"/>
    </row>
    <row r="101" spans="1:10" x14ac:dyDescent="0.25">
      <c r="A101" s="124"/>
      <c r="B101" s="70" t="s">
        <v>80</v>
      </c>
      <c r="C101" s="71"/>
      <c r="D101" s="71"/>
      <c r="E101" s="72"/>
      <c r="F101" s="10" t="s">
        <v>81</v>
      </c>
      <c r="G101" s="73">
        <v>43327</v>
      </c>
      <c r="H101" s="74"/>
      <c r="I101" s="73">
        <v>43328</v>
      </c>
      <c r="J101" s="74"/>
    </row>
    <row r="102" spans="1:10" x14ac:dyDescent="0.25">
      <c r="A102" s="124"/>
      <c r="B102" s="70" t="s">
        <v>249</v>
      </c>
      <c r="C102" s="71"/>
      <c r="D102" s="71"/>
      <c r="E102" s="72"/>
      <c r="F102" s="10" t="s">
        <v>82</v>
      </c>
      <c r="G102" s="73">
        <v>43327</v>
      </c>
      <c r="H102" s="74"/>
      <c r="I102" s="73">
        <v>43328</v>
      </c>
      <c r="J102" s="74"/>
    </row>
    <row r="103" spans="1:10" x14ac:dyDescent="0.25">
      <c r="A103" s="124"/>
      <c r="B103" s="75" t="s">
        <v>83</v>
      </c>
      <c r="C103" s="76"/>
      <c r="D103" s="76"/>
      <c r="E103" s="77"/>
      <c r="F103" s="10" t="s">
        <v>84</v>
      </c>
      <c r="G103" s="73">
        <v>43327</v>
      </c>
      <c r="H103" s="74"/>
      <c r="I103" s="73">
        <v>43328</v>
      </c>
      <c r="J103" s="74"/>
    </row>
    <row r="104" spans="1:10" ht="11.25" customHeight="1" x14ac:dyDescent="0.25">
      <c r="A104" s="124"/>
      <c r="B104" s="75" t="s">
        <v>83</v>
      </c>
      <c r="C104" s="76"/>
      <c r="D104" s="76"/>
      <c r="E104" s="77"/>
      <c r="F104" s="10" t="s">
        <v>84</v>
      </c>
      <c r="G104" s="169">
        <v>43411</v>
      </c>
      <c r="H104" s="170"/>
      <c r="I104" s="169">
        <v>43412</v>
      </c>
      <c r="J104" s="170"/>
    </row>
    <row r="105" spans="1:10" ht="11.25" customHeight="1" x14ac:dyDescent="0.25">
      <c r="A105" s="124"/>
      <c r="B105" s="171" t="s">
        <v>253</v>
      </c>
      <c r="C105" s="172"/>
      <c r="D105" s="172"/>
      <c r="E105" s="173"/>
      <c r="F105" s="10" t="s">
        <v>254</v>
      </c>
      <c r="G105" s="169">
        <v>43411</v>
      </c>
      <c r="H105" s="170"/>
      <c r="I105" s="169">
        <v>43412</v>
      </c>
      <c r="J105" s="170"/>
    </row>
    <row r="106" spans="1:10" ht="11.25" customHeight="1" thickBot="1" x14ac:dyDescent="0.3">
      <c r="A106" s="124"/>
      <c r="B106" s="70" t="s">
        <v>255</v>
      </c>
      <c r="C106" s="71"/>
      <c r="D106" s="71"/>
      <c r="E106" s="72"/>
      <c r="F106" s="10" t="s">
        <v>256</v>
      </c>
      <c r="G106" s="73">
        <v>43438</v>
      </c>
      <c r="H106" s="74"/>
      <c r="I106" s="73">
        <v>43439</v>
      </c>
      <c r="J106" s="74"/>
    </row>
    <row r="107" spans="1:10" ht="11.25" customHeight="1" thickBot="1" x14ac:dyDescent="0.3">
      <c r="A107" s="124"/>
      <c r="B107" s="67" t="s">
        <v>46</v>
      </c>
      <c r="C107" s="67"/>
      <c r="D107" s="67"/>
      <c r="E107" s="67"/>
      <c r="F107" s="67"/>
      <c r="G107" s="67"/>
      <c r="H107" s="67"/>
      <c r="I107" s="67"/>
      <c r="J107" s="128"/>
    </row>
    <row r="108" spans="1:10" x14ac:dyDescent="0.25">
      <c r="A108" s="150">
        <v>11</v>
      </c>
      <c r="B108" s="33" t="s">
        <v>47</v>
      </c>
      <c r="C108" s="34"/>
      <c r="D108" s="34"/>
      <c r="E108" s="34"/>
      <c r="F108" s="81"/>
      <c r="G108" s="33" t="s">
        <v>48</v>
      </c>
      <c r="H108" s="34"/>
      <c r="I108" s="34"/>
      <c r="J108" s="82"/>
    </row>
    <row r="109" spans="1:10" ht="11.25" customHeight="1" x14ac:dyDescent="0.25">
      <c r="A109" s="124"/>
      <c r="B109" s="187" t="s">
        <v>133</v>
      </c>
      <c r="C109" s="101"/>
      <c r="D109" s="101"/>
      <c r="E109" s="101"/>
      <c r="F109" s="101"/>
      <c r="G109" s="101"/>
      <c r="H109" s="101"/>
      <c r="I109" s="101"/>
      <c r="J109" s="188"/>
    </row>
    <row r="110" spans="1:10" x14ac:dyDescent="0.25">
      <c r="A110" s="124"/>
      <c r="B110" s="62" t="str">
        <f>[1]Лист1!$A$6</f>
        <v>1. Кассадаги накд пул ва бошка тулов хужжатлари</v>
      </c>
      <c r="C110" s="47"/>
      <c r="D110" s="47"/>
      <c r="E110" s="47"/>
      <c r="F110" s="47"/>
      <c r="G110" s="85">
        <v>116480135</v>
      </c>
      <c r="H110" s="86"/>
      <c r="I110" s="86"/>
      <c r="J110" s="87"/>
    </row>
    <row r="111" spans="1:10" ht="11.25" customHeight="1" x14ac:dyDescent="0.25">
      <c r="A111" s="124"/>
      <c r="B111" s="63" t="s">
        <v>316</v>
      </c>
      <c r="C111" s="47"/>
      <c r="D111" s="47"/>
      <c r="E111" s="47"/>
      <c r="F111" s="47"/>
      <c r="G111" s="88">
        <v>409928926</v>
      </c>
      <c r="H111" s="86"/>
      <c r="I111" s="86"/>
      <c r="J111" s="87"/>
    </row>
    <row r="112" spans="1:10" ht="11.25" customHeight="1" x14ac:dyDescent="0.25">
      <c r="A112" s="124"/>
      <c r="B112" s="62" t="s">
        <v>104</v>
      </c>
      <c r="C112" s="47"/>
      <c r="D112" s="47"/>
      <c r="E112" s="47"/>
      <c r="F112" s="47"/>
      <c r="G112" s="88">
        <v>128150177</v>
      </c>
      <c r="H112" s="86"/>
      <c r="I112" s="86"/>
      <c r="J112" s="87"/>
    </row>
    <row r="113" spans="1:12" ht="11.25" customHeight="1" x14ac:dyDescent="0.25">
      <c r="A113" s="124"/>
      <c r="B113" s="64" t="s">
        <v>105</v>
      </c>
      <c r="C113" s="65"/>
      <c r="D113" s="65"/>
      <c r="E113" s="65"/>
      <c r="F113" s="65"/>
      <c r="G113" s="66"/>
      <c r="H113" s="66"/>
      <c r="I113" s="66"/>
      <c r="J113" s="66"/>
    </row>
    <row r="114" spans="1:12" ht="11.25" customHeight="1" x14ac:dyDescent="0.25">
      <c r="A114" s="124"/>
      <c r="B114" s="62" t="s">
        <v>106</v>
      </c>
      <c r="C114" s="47"/>
      <c r="D114" s="47"/>
      <c r="E114" s="47"/>
      <c r="F114" s="47"/>
      <c r="G114" s="88">
        <v>0</v>
      </c>
      <c r="H114" s="86"/>
      <c r="I114" s="86"/>
      <c r="J114" s="87"/>
    </row>
    <row r="115" spans="1:12" ht="11.25" customHeight="1" x14ac:dyDescent="0.25">
      <c r="A115" s="124"/>
      <c r="B115" s="62" t="s">
        <v>107</v>
      </c>
      <c r="C115" s="47"/>
      <c r="D115" s="47"/>
      <c r="E115" s="47"/>
      <c r="F115" s="47"/>
      <c r="G115" s="88">
        <v>12936</v>
      </c>
      <c r="H115" s="86"/>
      <c r="I115" s="86"/>
      <c r="J115" s="87"/>
      <c r="L115" s="26"/>
    </row>
    <row r="116" spans="1:12" ht="11.25" customHeight="1" x14ac:dyDescent="0.25">
      <c r="A116" s="124"/>
      <c r="B116" s="62" t="s">
        <v>108</v>
      </c>
      <c r="C116" s="47"/>
      <c r="D116" s="47"/>
      <c r="E116" s="47"/>
      <c r="F116" s="47"/>
      <c r="G116" s="88">
        <v>0</v>
      </c>
      <c r="H116" s="86"/>
      <c r="I116" s="86"/>
      <c r="J116" s="87"/>
    </row>
    <row r="117" spans="1:12" ht="11.25" customHeight="1" x14ac:dyDescent="0.25">
      <c r="A117" s="124"/>
      <c r="B117" s="64" t="s">
        <v>109</v>
      </c>
      <c r="C117" s="99"/>
      <c r="D117" s="99"/>
      <c r="E117" s="99"/>
      <c r="F117" s="100"/>
      <c r="G117" s="89">
        <v>0</v>
      </c>
      <c r="H117" s="90"/>
      <c r="I117" s="90"/>
      <c r="J117" s="91"/>
    </row>
    <row r="118" spans="1:12" ht="11.25" customHeight="1" x14ac:dyDescent="0.25">
      <c r="A118" s="124"/>
      <c r="B118" s="64" t="s">
        <v>110</v>
      </c>
      <c r="C118" s="99"/>
      <c r="D118" s="99"/>
      <c r="E118" s="99"/>
      <c r="F118" s="100"/>
      <c r="G118" s="88">
        <v>40000</v>
      </c>
      <c r="H118" s="86"/>
      <c r="I118" s="86"/>
      <c r="J118" s="87"/>
    </row>
    <row r="119" spans="1:12" ht="11.25" customHeight="1" x14ac:dyDescent="0.25">
      <c r="A119" s="124"/>
      <c r="B119" s="179" t="s">
        <v>123</v>
      </c>
      <c r="C119" s="180"/>
      <c r="D119" s="180"/>
      <c r="E119" s="180"/>
      <c r="F119" s="180"/>
      <c r="G119" s="88">
        <v>0</v>
      </c>
      <c r="H119" s="86"/>
      <c r="I119" s="86"/>
      <c r="J119" s="87"/>
    </row>
    <row r="120" spans="1:12" ht="11.25" customHeight="1" x14ac:dyDescent="0.25">
      <c r="A120" s="124"/>
      <c r="B120" s="179" t="s">
        <v>124</v>
      </c>
      <c r="C120" s="180"/>
      <c r="D120" s="180"/>
      <c r="E120" s="180"/>
      <c r="F120" s="180"/>
      <c r="G120" s="89">
        <f>G118-G119</f>
        <v>40000</v>
      </c>
      <c r="H120" s="90"/>
      <c r="I120" s="90"/>
      <c r="J120" s="91"/>
    </row>
    <row r="121" spans="1:12" ht="11.25" customHeight="1" x14ac:dyDescent="0.25">
      <c r="A121" s="124"/>
      <c r="B121" s="64" t="s">
        <v>111</v>
      </c>
      <c r="C121" s="99"/>
      <c r="D121" s="99"/>
      <c r="E121" s="99"/>
      <c r="F121" s="100"/>
      <c r="G121" s="88">
        <v>0</v>
      </c>
      <c r="H121" s="86"/>
      <c r="I121" s="86"/>
      <c r="J121" s="87"/>
    </row>
    <row r="122" spans="1:12" ht="11.25" customHeight="1" x14ac:dyDescent="0.25">
      <c r="A122" s="124"/>
      <c r="B122" s="64" t="s">
        <v>112</v>
      </c>
      <c r="C122" s="65"/>
      <c r="D122" s="65"/>
      <c r="E122" s="65"/>
      <c r="F122" s="65"/>
      <c r="G122" s="88">
        <v>1899719496</v>
      </c>
      <c r="H122" s="86"/>
      <c r="I122" s="86"/>
      <c r="J122" s="87"/>
    </row>
    <row r="123" spans="1:12" ht="11.25" customHeight="1" x14ac:dyDescent="0.25">
      <c r="A123" s="124"/>
      <c r="B123" s="62" t="s">
        <v>127</v>
      </c>
      <c r="C123" s="47"/>
      <c r="D123" s="47"/>
      <c r="E123" s="47"/>
      <c r="F123" s="47"/>
      <c r="G123" s="85"/>
      <c r="H123" s="86"/>
      <c r="I123" s="86"/>
      <c r="J123" s="87"/>
    </row>
    <row r="124" spans="1:12" ht="11.25" customHeight="1" x14ac:dyDescent="0.25">
      <c r="A124" s="124"/>
      <c r="B124" s="62" t="s">
        <v>128</v>
      </c>
      <c r="C124" s="47"/>
      <c r="D124" s="47"/>
      <c r="E124" s="47"/>
      <c r="F124" s="47"/>
      <c r="G124" s="88"/>
      <c r="H124" s="86"/>
      <c r="I124" s="86"/>
      <c r="J124" s="87"/>
    </row>
    <row r="125" spans="1:12" ht="11.25" customHeight="1" x14ac:dyDescent="0.25">
      <c r="A125" s="124"/>
      <c r="B125" s="62" t="s">
        <v>129</v>
      </c>
      <c r="C125" s="47"/>
      <c r="D125" s="47"/>
      <c r="E125" s="47"/>
      <c r="F125" s="47"/>
      <c r="G125" s="88">
        <v>1894306</v>
      </c>
      <c r="H125" s="86"/>
      <c r="I125" s="86"/>
      <c r="J125" s="87"/>
    </row>
    <row r="126" spans="1:12" ht="11.25" customHeight="1" x14ac:dyDescent="0.25">
      <c r="A126" s="124"/>
      <c r="B126" s="62" t="s">
        <v>130</v>
      </c>
      <c r="C126" s="47"/>
      <c r="D126" s="47"/>
      <c r="E126" s="47"/>
      <c r="F126" s="47"/>
      <c r="G126" s="89">
        <f>G122-G125</f>
        <v>1897825190</v>
      </c>
      <c r="H126" s="90"/>
      <c r="I126" s="90"/>
      <c r="J126" s="91"/>
    </row>
    <row r="127" spans="1:12" ht="11.25" customHeight="1" x14ac:dyDescent="0.25">
      <c r="A127" s="124"/>
      <c r="B127" s="64" t="s">
        <v>131</v>
      </c>
      <c r="C127" s="99"/>
      <c r="D127" s="99"/>
      <c r="E127" s="99"/>
      <c r="F127" s="100"/>
      <c r="G127" s="88">
        <v>0</v>
      </c>
      <c r="H127" s="86"/>
      <c r="I127" s="86"/>
      <c r="J127" s="87"/>
    </row>
    <row r="128" spans="1:12" ht="11.25" customHeight="1" x14ac:dyDescent="0.25">
      <c r="A128" s="124"/>
      <c r="B128" s="80" t="s">
        <v>125</v>
      </c>
      <c r="C128" s="99"/>
      <c r="D128" s="99"/>
      <c r="E128" s="99"/>
      <c r="F128" s="100"/>
      <c r="G128" s="88">
        <v>0</v>
      </c>
      <c r="H128" s="86"/>
      <c r="I128" s="86"/>
      <c r="J128" s="87"/>
    </row>
    <row r="129" spans="1:11" ht="11.25" customHeight="1" x14ac:dyDescent="0.25">
      <c r="A129" s="124"/>
      <c r="B129" s="47" t="s">
        <v>126</v>
      </c>
      <c r="C129" s="47"/>
      <c r="D129" s="47"/>
      <c r="E129" s="47"/>
      <c r="F129" s="47"/>
      <c r="G129" s="89">
        <v>0</v>
      </c>
      <c r="H129" s="90"/>
      <c r="I129" s="90"/>
      <c r="J129" s="91"/>
    </row>
    <row r="130" spans="1:11" ht="11.25" customHeight="1" x14ac:dyDescent="0.25">
      <c r="A130" s="124"/>
      <c r="B130" s="47" t="s">
        <v>113</v>
      </c>
      <c r="C130" s="47"/>
      <c r="D130" s="47"/>
      <c r="E130" s="47"/>
      <c r="F130" s="47"/>
      <c r="G130" s="88">
        <v>0</v>
      </c>
      <c r="H130" s="86"/>
      <c r="I130" s="86"/>
      <c r="J130" s="87"/>
    </row>
    <row r="131" spans="1:11" ht="11.25" customHeight="1" x14ac:dyDescent="0.25">
      <c r="A131" s="124"/>
      <c r="B131" s="47" t="s">
        <v>114</v>
      </c>
      <c r="C131" s="47"/>
      <c r="D131" s="47"/>
      <c r="E131" s="47"/>
      <c r="F131" s="80"/>
      <c r="G131" s="88">
        <v>287956922</v>
      </c>
      <c r="H131" s="86"/>
      <c r="I131" s="86"/>
      <c r="J131" s="87"/>
    </row>
    <row r="132" spans="1:11" ht="11.25" customHeight="1" x14ac:dyDescent="0.25">
      <c r="A132" s="124"/>
      <c r="B132" s="47" t="s">
        <v>115</v>
      </c>
      <c r="C132" s="47"/>
      <c r="D132" s="47"/>
      <c r="E132" s="47"/>
      <c r="F132" s="80"/>
      <c r="G132" s="88">
        <v>21320082</v>
      </c>
      <c r="H132" s="86"/>
      <c r="I132" s="86"/>
      <c r="J132" s="87"/>
    </row>
    <row r="133" spans="1:11" ht="11.25" customHeight="1" x14ac:dyDescent="0.25">
      <c r="A133" s="124"/>
      <c r="B133" s="80" t="s">
        <v>116</v>
      </c>
      <c r="C133" s="99"/>
      <c r="D133" s="99"/>
      <c r="E133" s="99"/>
      <c r="F133" s="99"/>
      <c r="G133" s="66">
        <v>546171</v>
      </c>
      <c r="H133" s="66"/>
      <c r="I133" s="66"/>
      <c r="J133" s="66"/>
    </row>
    <row r="134" spans="1:11" ht="11.25" customHeight="1" x14ac:dyDescent="0.25">
      <c r="A134" s="124"/>
      <c r="B134" s="47" t="s">
        <v>117</v>
      </c>
      <c r="C134" s="47"/>
      <c r="D134" s="47"/>
      <c r="E134" s="47"/>
      <c r="F134" s="47"/>
      <c r="G134" s="88">
        <v>0</v>
      </c>
      <c r="H134" s="86"/>
      <c r="I134" s="86"/>
      <c r="J134" s="87"/>
    </row>
    <row r="135" spans="1:11" ht="11.25" customHeight="1" x14ac:dyDescent="0.25">
      <c r="A135" s="124"/>
      <c r="B135" s="47" t="s">
        <v>118</v>
      </c>
      <c r="C135" s="47"/>
      <c r="D135" s="47"/>
      <c r="E135" s="47"/>
      <c r="F135" s="47"/>
      <c r="G135" s="88">
        <v>0</v>
      </c>
      <c r="H135" s="86"/>
      <c r="I135" s="86"/>
      <c r="J135" s="87"/>
    </row>
    <row r="136" spans="1:11" ht="11.25" customHeight="1" x14ac:dyDescent="0.25">
      <c r="A136" s="124"/>
      <c r="B136" s="47" t="s">
        <v>121</v>
      </c>
      <c r="C136" s="47"/>
      <c r="D136" s="47"/>
      <c r="E136" s="47"/>
      <c r="F136" s="47"/>
      <c r="G136" s="88">
        <v>0</v>
      </c>
      <c r="H136" s="86"/>
      <c r="I136" s="86"/>
      <c r="J136" s="87"/>
    </row>
    <row r="137" spans="1:11" ht="11.25" customHeight="1" x14ac:dyDescent="0.25">
      <c r="A137" s="124"/>
      <c r="B137" s="47" t="s">
        <v>122</v>
      </c>
      <c r="C137" s="47"/>
      <c r="D137" s="47"/>
      <c r="E137" s="47"/>
      <c r="F137" s="47"/>
      <c r="G137" s="89">
        <f>G134+G135-G136</f>
        <v>0</v>
      </c>
      <c r="H137" s="90"/>
      <c r="I137" s="90"/>
      <c r="J137" s="91"/>
    </row>
    <row r="138" spans="1:11" ht="11.25" customHeight="1" x14ac:dyDescent="0.25">
      <c r="A138" s="124"/>
      <c r="B138" s="47" t="s">
        <v>119</v>
      </c>
      <c r="C138" s="47"/>
      <c r="D138" s="47"/>
      <c r="E138" s="47"/>
      <c r="F138" s="47"/>
      <c r="G138" s="85">
        <f>99886522+18000</f>
        <v>99904522</v>
      </c>
      <c r="H138" s="86"/>
      <c r="I138" s="86"/>
      <c r="J138" s="87"/>
    </row>
    <row r="139" spans="1:11" ht="11.25" customHeight="1" x14ac:dyDescent="0.25">
      <c r="A139" s="124"/>
      <c r="B139" s="54" t="s">
        <v>120</v>
      </c>
      <c r="C139" s="54"/>
      <c r="D139" s="54"/>
      <c r="E139" s="54"/>
      <c r="F139" s="54"/>
      <c r="G139" s="89">
        <v>2962165061</v>
      </c>
      <c r="H139" s="90"/>
      <c r="I139" s="90"/>
      <c r="J139" s="91"/>
    </row>
    <row r="140" spans="1:11" ht="11.25" customHeight="1" x14ac:dyDescent="0.25">
      <c r="A140" s="124"/>
      <c r="B140" s="33" t="s">
        <v>132</v>
      </c>
      <c r="C140" s="101"/>
      <c r="D140" s="101"/>
      <c r="E140" s="101"/>
      <c r="F140" s="101"/>
      <c r="G140" s="101"/>
      <c r="H140" s="101"/>
      <c r="I140" s="101"/>
      <c r="J140" s="102"/>
    </row>
    <row r="141" spans="1:11" ht="11.25" customHeight="1" x14ac:dyDescent="0.25">
      <c r="A141" s="124"/>
      <c r="B141" s="56" t="s">
        <v>134</v>
      </c>
      <c r="C141" s="57"/>
      <c r="D141" s="57"/>
      <c r="E141" s="57"/>
      <c r="F141" s="57"/>
      <c r="G141" s="57"/>
      <c r="H141" s="57"/>
      <c r="I141" s="57"/>
      <c r="J141" s="58"/>
    </row>
    <row r="142" spans="1:11" ht="11.25" customHeight="1" x14ac:dyDescent="0.25">
      <c r="A142" s="124"/>
      <c r="B142" s="47" t="s">
        <v>135</v>
      </c>
      <c r="C142" s="47"/>
      <c r="D142" s="47"/>
      <c r="E142" s="47"/>
      <c r="F142" s="47"/>
      <c r="G142" s="88">
        <v>737005352</v>
      </c>
      <c r="H142" s="86"/>
      <c r="I142" s="86"/>
      <c r="J142" s="87"/>
    </row>
    <row r="143" spans="1:11" ht="11.25" customHeight="1" x14ac:dyDescent="0.25">
      <c r="A143" s="124"/>
      <c r="B143" s="47" t="s">
        <v>137</v>
      </c>
      <c r="C143" s="47"/>
      <c r="D143" s="47"/>
      <c r="E143" s="47"/>
      <c r="F143" s="47"/>
      <c r="G143" s="88"/>
      <c r="H143" s="86"/>
      <c r="I143" s="86"/>
      <c r="J143" s="87"/>
      <c r="K143" s="26"/>
    </row>
    <row r="144" spans="1:11" ht="11.25" customHeight="1" x14ac:dyDescent="0.25">
      <c r="A144" s="124"/>
      <c r="B144" s="47" t="s">
        <v>136</v>
      </c>
      <c r="C144" s="47"/>
      <c r="D144" s="47"/>
      <c r="E144" s="47"/>
      <c r="F144" s="47"/>
      <c r="G144" s="88">
        <v>1343228923</v>
      </c>
      <c r="H144" s="86"/>
      <c r="I144" s="86"/>
      <c r="J144" s="87"/>
    </row>
    <row r="145" spans="1:11" ht="11.25" customHeight="1" x14ac:dyDescent="0.25">
      <c r="A145" s="124"/>
      <c r="B145" s="47" t="s">
        <v>138</v>
      </c>
      <c r="C145" s="47"/>
      <c r="D145" s="47"/>
      <c r="E145" s="47"/>
      <c r="F145" s="47"/>
      <c r="G145" s="88">
        <v>0</v>
      </c>
      <c r="H145" s="86"/>
      <c r="I145" s="86"/>
      <c r="J145" s="87"/>
    </row>
    <row r="146" spans="1:11" ht="11.25" customHeight="1" x14ac:dyDescent="0.25">
      <c r="A146" s="124"/>
      <c r="B146" s="47" t="s">
        <v>139</v>
      </c>
      <c r="C146" s="47"/>
      <c r="D146" s="47"/>
      <c r="E146" s="47"/>
      <c r="F146" s="47"/>
      <c r="G146" s="88">
        <v>257940896</v>
      </c>
      <c r="H146" s="86"/>
      <c r="I146" s="86"/>
      <c r="J146" s="87"/>
    </row>
    <row r="147" spans="1:11" ht="11.25" customHeight="1" x14ac:dyDescent="0.25">
      <c r="A147" s="124"/>
      <c r="B147" s="47" t="s">
        <v>140</v>
      </c>
      <c r="C147" s="47"/>
      <c r="D147" s="47"/>
      <c r="E147" s="47"/>
      <c r="F147" s="47"/>
      <c r="G147" s="88">
        <v>0</v>
      </c>
      <c r="H147" s="86"/>
      <c r="I147" s="86"/>
      <c r="J147" s="87"/>
    </row>
    <row r="148" spans="1:11" ht="11.25" customHeight="1" x14ac:dyDescent="0.25">
      <c r="A148" s="124"/>
      <c r="B148" s="47" t="s">
        <v>141</v>
      </c>
      <c r="C148" s="47"/>
      <c r="D148" s="47"/>
      <c r="E148" s="47"/>
      <c r="F148" s="47"/>
      <c r="G148" s="88">
        <v>127557866</v>
      </c>
      <c r="H148" s="86"/>
      <c r="I148" s="86"/>
      <c r="J148" s="87"/>
    </row>
    <row r="149" spans="1:11" ht="11.25" customHeight="1" x14ac:dyDescent="0.25">
      <c r="A149" s="124"/>
      <c r="B149" s="47" t="s">
        <v>142</v>
      </c>
      <c r="C149" s="47"/>
      <c r="D149" s="47"/>
      <c r="E149" s="47"/>
      <c r="F149" s="47"/>
      <c r="G149" s="88">
        <v>0</v>
      </c>
      <c r="H149" s="86"/>
      <c r="I149" s="86"/>
      <c r="J149" s="87"/>
    </row>
    <row r="150" spans="1:11" ht="11.25" customHeight="1" x14ac:dyDescent="0.25">
      <c r="A150" s="124"/>
      <c r="B150" s="47" t="s">
        <v>143</v>
      </c>
      <c r="C150" s="47"/>
      <c r="D150" s="47"/>
      <c r="E150" s="47"/>
      <c r="F150" s="47"/>
      <c r="G150" s="88">
        <v>4470787</v>
      </c>
      <c r="H150" s="86"/>
      <c r="I150" s="86"/>
      <c r="J150" s="87"/>
    </row>
    <row r="151" spans="1:11" ht="11.25" customHeight="1" x14ac:dyDescent="0.25">
      <c r="A151" s="124"/>
      <c r="B151" s="84" t="s">
        <v>144</v>
      </c>
      <c r="C151" s="84"/>
      <c r="D151" s="84"/>
      <c r="E151" s="84"/>
      <c r="F151" s="84"/>
      <c r="G151" s="88">
        <f>36995306+63000000+1359807+4360370</f>
        <v>105715483</v>
      </c>
      <c r="H151" s="86"/>
      <c r="I151" s="86"/>
      <c r="J151" s="87"/>
    </row>
    <row r="152" spans="1:11" ht="11.25" customHeight="1" x14ac:dyDescent="0.25">
      <c r="A152" s="124"/>
      <c r="B152" s="83" t="s">
        <v>145</v>
      </c>
      <c r="C152" s="83"/>
      <c r="D152" s="83"/>
      <c r="E152" s="83"/>
      <c r="F152" s="83"/>
      <c r="G152" s="89">
        <v>2575919307</v>
      </c>
      <c r="H152" s="90"/>
      <c r="I152" s="90"/>
      <c r="J152" s="91"/>
    </row>
    <row r="153" spans="1:11" ht="11.25" customHeight="1" x14ac:dyDescent="0.25">
      <c r="A153" s="124"/>
      <c r="B153" s="56" t="s">
        <v>146</v>
      </c>
      <c r="C153" s="57"/>
      <c r="D153" s="57"/>
      <c r="E153" s="57"/>
      <c r="F153" s="57"/>
      <c r="G153" s="57"/>
      <c r="H153" s="57"/>
      <c r="I153" s="57"/>
      <c r="J153" s="58"/>
    </row>
    <row r="154" spans="1:11" ht="11.25" customHeight="1" x14ac:dyDescent="0.25">
      <c r="A154" s="124"/>
      <c r="B154" s="84" t="s">
        <v>147</v>
      </c>
      <c r="C154" s="84"/>
      <c r="D154" s="84"/>
      <c r="E154" s="84"/>
      <c r="F154" s="84"/>
      <c r="G154" s="95"/>
      <c r="H154" s="96"/>
      <c r="I154" s="96"/>
      <c r="J154" s="97"/>
    </row>
    <row r="155" spans="1:11" ht="11.25" customHeight="1" x14ac:dyDescent="0.25">
      <c r="A155" s="124"/>
      <c r="B155" s="84" t="s">
        <v>148</v>
      </c>
      <c r="C155" s="84"/>
      <c r="D155" s="84"/>
      <c r="E155" s="84"/>
      <c r="F155" s="84"/>
      <c r="G155" s="88">
        <v>320000000</v>
      </c>
      <c r="H155" s="86"/>
      <c r="I155" s="86"/>
      <c r="J155" s="87"/>
    </row>
    <row r="156" spans="1:11" ht="11.25" customHeight="1" x14ac:dyDescent="0.25">
      <c r="A156" s="124"/>
      <c r="B156" s="84" t="s">
        <v>149</v>
      </c>
      <c r="C156" s="84"/>
      <c r="D156" s="84"/>
      <c r="E156" s="84"/>
      <c r="F156" s="84"/>
      <c r="G156" s="88">
        <v>0</v>
      </c>
      <c r="H156" s="86"/>
      <c r="I156" s="86"/>
      <c r="J156" s="87"/>
      <c r="K156" s="26"/>
    </row>
    <row r="157" spans="1:11" ht="11.25" customHeight="1" x14ac:dyDescent="0.25">
      <c r="A157" s="124"/>
      <c r="B157" s="47" t="s">
        <v>150</v>
      </c>
      <c r="C157" s="47"/>
      <c r="D157" s="47"/>
      <c r="E157" s="47"/>
      <c r="F157" s="47"/>
      <c r="G157" s="88">
        <v>1853395</v>
      </c>
      <c r="H157" s="86"/>
      <c r="I157" s="86"/>
      <c r="J157" s="87"/>
    </row>
    <row r="158" spans="1:11" ht="11.25" customHeight="1" x14ac:dyDescent="0.25">
      <c r="A158" s="124"/>
      <c r="B158" s="47" t="s">
        <v>151</v>
      </c>
      <c r="C158" s="47"/>
      <c r="D158" s="47"/>
      <c r="E158" s="47"/>
      <c r="F158" s="47"/>
      <c r="G158" s="88"/>
      <c r="H158" s="86"/>
      <c r="I158" s="86"/>
      <c r="J158" s="87"/>
    </row>
    <row r="159" spans="1:11" x14ac:dyDescent="0.25">
      <c r="A159" s="124"/>
      <c r="B159" s="47" t="s">
        <v>155</v>
      </c>
      <c r="C159" s="47"/>
      <c r="D159" s="47"/>
      <c r="E159" s="47"/>
      <c r="F159" s="47"/>
      <c r="G159" s="88">
        <v>5852228</v>
      </c>
      <c r="H159" s="86"/>
      <c r="I159" s="86"/>
      <c r="J159" s="87"/>
    </row>
    <row r="160" spans="1:11" ht="11.25" customHeight="1" x14ac:dyDescent="0.25">
      <c r="A160" s="124"/>
      <c r="B160" s="98" t="s">
        <v>156</v>
      </c>
      <c r="C160" s="47"/>
      <c r="D160" s="47"/>
      <c r="E160" s="47"/>
      <c r="F160" s="47"/>
      <c r="G160" s="88">
        <v>0</v>
      </c>
      <c r="H160" s="86"/>
      <c r="I160" s="86"/>
      <c r="J160" s="87"/>
    </row>
    <row r="161" spans="1:10" ht="11.25" customHeight="1" x14ac:dyDescent="0.25">
      <c r="A161" s="124"/>
      <c r="B161" s="47" t="s">
        <v>157</v>
      </c>
      <c r="C161" s="47"/>
      <c r="D161" s="47"/>
      <c r="E161" s="47"/>
      <c r="F161" s="47"/>
      <c r="G161" s="85">
        <f>935562+5675584</f>
        <v>6611146</v>
      </c>
      <c r="H161" s="86"/>
      <c r="I161" s="86"/>
      <c r="J161" s="87"/>
    </row>
    <row r="162" spans="1:10" ht="11.25" customHeight="1" x14ac:dyDescent="0.25">
      <c r="A162" s="124"/>
      <c r="B162" s="47" t="s">
        <v>152</v>
      </c>
      <c r="C162" s="47"/>
      <c r="D162" s="47"/>
      <c r="E162" s="47"/>
      <c r="F162" s="47"/>
      <c r="G162" s="88">
        <v>51928985</v>
      </c>
      <c r="H162" s="86"/>
      <c r="I162" s="86"/>
      <c r="J162" s="87"/>
    </row>
    <row r="163" spans="1:10" ht="11.25" customHeight="1" x14ac:dyDescent="0.25">
      <c r="A163" s="124"/>
      <c r="B163" s="54" t="s">
        <v>153</v>
      </c>
      <c r="C163" s="54"/>
      <c r="D163" s="54"/>
      <c r="E163" s="54"/>
      <c r="F163" s="54"/>
      <c r="G163" s="89">
        <v>386245754</v>
      </c>
      <c r="H163" s="90"/>
      <c r="I163" s="90"/>
      <c r="J163" s="91"/>
    </row>
    <row r="164" spans="1:10" ht="11.25" customHeight="1" thickBot="1" x14ac:dyDescent="0.3">
      <c r="A164" s="124"/>
      <c r="B164" s="54" t="s">
        <v>154</v>
      </c>
      <c r="C164" s="54"/>
      <c r="D164" s="54"/>
      <c r="E164" s="54"/>
      <c r="F164" s="54"/>
      <c r="G164" s="92">
        <v>2962165061</v>
      </c>
      <c r="H164" s="93"/>
      <c r="I164" s="93"/>
      <c r="J164" s="94"/>
    </row>
    <row r="165" spans="1:10" ht="11.25" customHeight="1" thickBot="1" x14ac:dyDescent="0.3">
      <c r="A165" s="124"/>
      <c r="B165" s="45" t="s">
        <v>49</v>
      </c>
      <c r="C165" s="45"/>
      <c r="D165" s="45"/>
      <c r="E165" s="45"/>
      <c r="F165" s="45"/>
      <c r="G165" s="45"/>
      <c r="H165" s="45"/>
      <c r="I165" s="45"/>
      <c r="J165" s="46"/>
    </row>
    <row r="166" spans="1:10" x14ac:dyDescent="0.25">
      <c r="A166" s="163">
        <v>12</v>
      </c>
      <c r="B166" s="33" t="s">
        <v>47</v>
      </c>
      <c r="C166" s="34"/>
      <c r="D166" s="34"/>
      <c r="E166" s="34"/>
      <c r="F166" s="81"/>
      <c r="G166" s="33" t="s">
        <v>48</v>
      </c>
      <c r="H166" s="34"/>
      <c r="I166" s="34"/>
      <c r="J166" s="82"/>
    </row>
    <row r="167" spans="1:10" ht="11.25" customHeight="1" x14ac:dyDescent="0.25">
      <c r="A167" s="164"/>
      <c r="B167" s="56" t="s">
        <v>170</v>
      </c>
      <c r="C167" s="57"/>
      <c r="D167" s="57"/>
      <c r="E167" s="57"/>
      <c r="F167" s="57"/>
      <c r="G167" s="57"/>
      <c r="H167" s="57"/>
      <c r="I167" s="57"/>
      <c r="J167" s="58"/>
    </row>
    <row r="168" spans="1:10" ht="11.25" customHeight="1" x14ac:dyDescent="0.25">
      <c r="A168" s="164"/>
      <c r="B168" s="47" t="s">
        <v>169</v>
      </c>
      <c r="C168" s="47"/>
      <c r="D168" s="47"/>
      <c r="E168" s="47"/>
      <c r="F168" s="47"/>
      <c r="G168" s="51">
        <v>231</v>
      </c>
      <c r="H168" s="52"/>
      <c r="I168" s="52"/>
      <c r="J168" s="53"/>
    </row>
    <row r="169" spans="1:10" ht="11.25" customHeight="1" x14ac:dyDescent="0.25">
      <c r="A169" s="164"/>
      <c r="B169" s="47" t="s">
        <v>159</v>
      </c>
      <c r="C169" s="47"/>
      <c r="D169" s="47"/>
      <c r="E169" s="47"/>
      <c r="F169" s="47"/>
      <c r="G169" s="51">
        <v>12758301</v>
      </c>
      <c r="H169" s="52"/>
      <c r="I169" s="52"/>
      <c r="J169" s="53"/>
    </row>
    <row r="170" spans="1:10" ht="11.25" customHeight="1" x14ac:dyDescent="0.25">
      <c r="A170" s="164"/>
      <c r="B170" s="47" t="s">
        <v>160</v>
      </c>
      <c r="C170" s="47"/>
      <c r="D170" s="47"/>
      <c r="E170" s="47"/>
      <c r="F170" s="47"/>
      <c r="G170" s="51">
        <v>0</v>
      </c>
      <c r="H170" s="52"/>
      <c r="I170" s="52"/>
      <c r="J170" s="53"/>
    </row>
    <row r="171" spans="1:10" ht="11.25" customHeight="1" x14ac:dyDescent="0.25">
      <c r="A171" s="164"/>
      <c r="B171" s="47" t="s">
        <v>161</v>
      </c>
      <c r="C171" s="47"/>
      <c r="D171" s="47"/>
      <c r="E171" s="47"/>
      <c r="F171" s="47"/>
      <c r="G171" s="43"/>
      <c r="H171" s="43"/>
      <c r="I171" s="43"/>
      <c r="J171" s="43"/>
    </row>
    <row r="172" spans="1:10" ht="11.25" customHeight="1" x14ac:dyDescent="0.25">
      <c r="A172" s="164"/>
      <c r="B172" s="47" t="s">
        <v>162</v>
      </c>
      <c r="C172" s="47"/>
      <c r="D172" s="47"/>
      <c r="E172" s="47"/>
      <c r="F172" s="47"/>
      <c r="G172" s="51">
        <v>0</v>
      </c>
      <c r="H172" s="52"/>
      <c r="I172" s="52"/>
      <c r="J172" s="53"/>
    </row>
    <row r="173" spans="1:10" ht="11.25" customHeight="1" x14ac:dyDescent="0.25">
      <c r="A173" s="164"/>
      <c r="B173" s="47" t="s">
        <v>163</v>
      </c>
      <c r="C173" s="47"/>
      <c r="D173" s="47"/>
      <c r="E173" s="47"/>
      <c r="F173" s="47"/>
      <c r="G173" s="43">
        <v>0</v>
      </c>
      <c r="H173" s="43"/>
      <c r="I173" s="43"/>
      <c r="J173" s="43"/>
    </row>
    <row r="174" spans="1:10" ht="11.25" customHeight="1" x14ac:dyDescent="0.25">
      <c r="A174" s="164"/>
      <c r="B174" s="47" t="s">
        <v>164</v>
      </c>
      <c r="C174" s="47"/>
      <c r="D174" s="47"/>
      <c r="E174" s="47"/>
      <c r="F174" s="47"/>
      <c r="G174" s="51">
        <v>0</v>
      </c>
      <c r="H174" s="52"/>
      <c r="I174" s="52"/>
      <c r="J174" s="53"/>
    </row>
    <row r="175" spans="1:10" ht="11.25" customHeight="1" x14ac:dyDescent="0.25">
      <c r="A175" s="164"/>
      <c r="B175" s="47" t="s">
        <v>168</v>
      </c>
      <c r="C175" s="47"/>
      <c r="D175" s="47"/>
      <c r="E175" s="47"/>
      <c r="F175" s="47"/>
      <c r="G175" s="43">
        <v>178625437</v>
      </c>
      <c r="H175" s="43"/>
      <c r="I175" s="43"/>
      <c r="J175" s="43"/>
    </row>
    <row r="176" spans="1:10" ht="11.25" customHeight="1" x14ac:dyDescent="0.25">
      <c r="A176" s="164"/>
      <c r="B176" s="47" t="s">
        <v>165</v>
      </c>
      <c r="C176" s="47"/>
      <c r="D176" s="47"/>
      <c r="E176" s="47"/>
      <c r="F176" s="47"/>
      <c r="G176" s="51">
        <v>0</v>
      </c>
      <c r="H176" s="52"/>
      <c r="I176" s="52"/>
      <c r="J176" s="53"/>
    </row>
    <row r="177" spans="1:10" ht="11.25" customHeight="1" x14ac:dyDescent="0.25">
      <c r="A177" s="164"/>
      <c r="B177" s="47" t="s">
        <v>166</v>
      </c>
      <c r="C177" s="47"/>
      <c r="D177" s="47"/>
      <c r="E177" s="47"/>
      <c r="F177" s="47"/>
      <c r="G177" s="43">
        <v>49598697</v>
      </c>
      <c r="H177" s="43"/>
      <c r="I177" s="43"/>
      <c r="J177" s="43"/>
    </row>
    <row r="178" spans="1:10" ht="11.25" customHeight="1" x14ac:dyDescent="0.25">
      <c r="A178" s="164"/>
      <c r="B178" s="54" t="s">
        <v>167</v>
      </c>
      <c r="C178" s="54"/>
      <c r="D178" s="54"/>
      <c r="E178" s="54"/>
      <c r="F178" s="54"/>
      <c r="G178" s="59">
        <f>SUM(G168:J177)</f>
        <v>240982666</v>
      </c>
      <c r="H178" s="60"/>
      <c r="I178" s="60"/>
      <c r="J178" s="61"/>
    </row>
    <row r="179" spans="1:10" ht="11.25" customHeight="1" x14ac:dyDescent="0.25">
      <c r="A179" s="164"/>
      <c r="B179" s="56" t="s">
        <v>171</v>
      </c>
      <c r="C179" s="57"/>
      <c r="D179" s="57"/>
      <c r="E179" s="57"/>
      <c r="F179" s="57"/>
      <c r="G179" s="57"/>
      <c r="H179" s="57"/>
      <c r="I179" s="57"/>
      <c r="J179" s="58"/>
    </row>
    <row r="180" spans="1:10" ht="11.25" customHeight="1" x14ac:dyDescent="0.25">
      <c r="A180" s="164"/>
      <c r="B180" s="47" t="s">
        <v>172</v>
      </c>
      <c r="C180" s="47"/>
      <c r="D180" s="47"/>
      <c r="E180" s="47"/>
      <c r="F180" s="47"/>
      <c r="G180" s="51">
        <v>3251267</v>
      </c>
      <c r="H180" s="52"/>
      <c r="I180" s="52"/>
      <c r="J180" s="53"/>
    </row>
    <row r="181" spans="1:10" x14ac:dyDescent="0.25">
      <c r="A181" s="164"/>
      <c r="B181" s="47" t="s">
        <v>173</v>
      </c>
      <c r="C181" s="47"/>
      <c r="D181" s="47"/>
      <c r="E181" s="47"/>
      <c r="F181" s="47"/>
      <c r="G181" s="43"/>
      <c r="H181" s="43"/>
      <c r="I181" s="43"/>
      <c r="J181" s="43"/>
    </row>
    <row r="182" spans="1:10" x14ac:dyDescent="0.25">
      <c r="A182" s="164"/>
      <c r="B182" s="47" t="s">
        <v>174</v>
      </c>
      <c r="C182" s="47"/>
      <c r="D182" s="47"/>
      <c r="E182" s="47"/>
      <c r="F182" s="47"/>
      <c r="G182" s="51">
        <v>85760096</v>
      </c>
      <c r="H182" s="52"/>
      <c r="I182" s="52"/>
      <c r="J182" s="53"/>
    </row>
    <row r="183" spans="1:10" x14ac:dyDescent="0.25">
      <c r="A183" s="164"/>
      <c r="B183" s="47" t="s">
        <v>175</v>
      </c>
      <c r="C183" s="47"/>
      <c r="D183" s="47"/>
      <c r="E183" s="47"/>
      <c r="F183" s="47"/>
      <c r="G183" s="43">
        <v>0</v>
      </c>
      <c r="H183" s="43"/>
      <c r="I183" s="43"/>
      <c r="J183" s="43"/>
    </row>
    <row r="184" spans="1:10" x14ac:dyDescent="0.25">
      <c r="A184" s="164"/>
      <c r="B184" s="47" t="s">
        <v>176</v>
      </c>
      <c r="C184" s="47"/>
      <c r="D184" s="47"/>
      <c r="E184" s="47"/>
      <c r="F184" s="47"/>
      <c r="G184" s="51">
        <v>22521358</v>
      </c>
      <c r="H184" s="52"/>
      <c r="I184" s="52"/>
      <c r="J184" s="53"/>
    </row>
    <row r="185" spans="1:10" x14ac:dyDescent="0.25">
      <c r="A185" s="164"/>
      <c r="B185" s="54" t="s">
        <v>177</v>
      </c>
      <c r="C185" s="54"/>
      <c r="D185" s="54"/>
      <c r="E185" s="54"/>
      <c r="F185" s="54"/>
      <c r="G185" s="55">
        <f>SUM(G180:J184)</f>
        <v>111532721</v>
      </c>
      <c r="H185" s="55"/>
      <c r="I185" s="55"/>
      <c r="J185" s="55"/>
    </row>
    <row r="186" spans="1:10" x14ac:dyDescent="0.25">
      <c r="A186" s="164"/>
      <c r="B186" s="47" t="s">
        <v>178</v>
      </c>
      <c r="C186" s="47"/>
      <c r="D186" s="47"/>
      <c r="E186" s="47"/>
      <c r="F186" s="47"/>
      <c r="G186" s="51">
        <v>824088</v>
      </c>
      <c r="H186" s="52"/>
      <c r="I186" s="52"/>
      <c r="J186" s="53"/>
    </row>
    <row r="187" spans="1:10" x14ac:dyDescent="0.25">
      <c r="A187" s="164"/>
      <c r="B187" s="47" t="s">
        <v>179</v>
      </c>
      <c r="C187" s="47"/>
      <c r="D187" s="47"/>
      <c r="E187" s="47"/>
      <c r="F187" s="47"/>
      <c r="G187" s="43">
        <v>0</v>
      </c>
      <c r="H187" s="43"/>
      <c r="I187" s="43"/>
      <c r="J187" s="43"/>
    </row>
    <row r="188" spans="1:10" x14ac:dyDescent="0.25">
      <c r="A188" s="164"/>
      <c r="B188" s="47" t="s">
        <v>180</v>
      </c>
      <c r="C188" s="47"/>
      <c r="D188" s="47"/>
      <c r="E188" s="47"/>
      <c r="F188" s="47"/>
      <c r="G188" s="51">
        <v>46195395</v>
      </c>
      <c r="H188" s="52"/>
      <c r="I188" s="52"/>
      <c r="J188" s="53"/>
    </row>
    <row r="189" spans="1:10" x14ac:dyDescent="0.25">
      <c r="A189" s="164"/>
      <c r="B189" s="54" t="s">
        <v>181</v>
      </c>
      <c r="C189" s="54"/>
      <c r="D189" s="54"/>
      <c r="E189" s="54"/>
      <c r="F189" s="54"/>
      <c r="G189" s="55">
        <f>SUM(G186:J188)</f>
        <v>47019483</v>
      </c>
      <c r="H189" s="55"/>
      <c r="I189" s="55"/>
      <c r="J189" s="55"/>
    </row>
    <row r="190" spans="1:10" x14ac:dyDescent="0.25">
      <c r="A190" s="164"/>
      <c r="B190" s="54" t="s">
        <v>182</v>
      </c>
      <c r="C190" s="54"/>
      <c r="D190" s="54"/>
      <c r="E190" s="54"/>
      <c r="F190" s="54"/>
      <c r="G190" s="59">
        <f>G185+G189</f>
        <v>158552204</v>
      </c>
      <c r="H190" s="60"/>
      <c r="I190" s="60"/>
      <c r="J190" s="61"/>
    </row>
    <row r="191" spans="1:10" x14ac:dyDescent="0.25">
      <c r="A191" s="164"/>
      <c r="B191" s="41" t="s">
        <v>183</v>
      </c>
      <c r="C191" s="41"/>
      <c r="D191" s="41"/>
      <c r="E191" s="41"/>
      <c r="F191" s="41"/>
      <c r="G191" s="42">
        <f>SUM(G192:J193)</f>
        <v>82430462</v>
      </c>
      <c r="H191" s="42"/>
      <c r="I191" s="42"/>
      <c r="J191" s="42"/>
    </row>
    <row r="192" spans="1:10" ht="23.25" customHeight="1" x14ac:dyDescent="0.25">
      <c r="A192" s="164"/>
      <c r="B192" s="47" t="s">
        <v>184</v>
      </c>
      <c r="C192" s="47"/>
      <c r="D192" s="47"/>
      <c r="E192" s="47"/>
      <c r="F192" s="47"/>
      <c r="G192" s="43">
        <v>1344952</v>
      </c>
      <c r="H192" s="43"/>
      <c r="I192" s="43"/>
      <c r="J192" s="43"/>
    </row>
    <row r="193" spans="1:10" x14ac:dyDescent="0.25">
      <c r="A193" s="164"/>
      <c r="B193" s="47" t="s">
        <v>185</v>
      </c>
      <c r="C193" s="47"/>
      <c r="D193" s="47"/>
      <c r="E193" s="47"/>
      <c r="F193" s="47"/>
      <c r="G193" s="43">
        <v>81085510</v>
      </c>
      <c r="H193" s="43"/>
      <c r="I193" s="43"/>
      <c r="J193" s="43"/>
    </row>
    <row r="194" spans="1:10" ht="21.75" customHeight="1" x14ac:dyDescent="0.25">
      <c r="A194" s="164"/>
      <c r="B194" s="56" t="s">
        <v>186</v>
      </c>
      <c r="C194" s="57"/>
      <c r="D194" s="57"/>
      <c r="E194" s="57"/>
      <c r="F194" s="57"/>
      <c r="G194" s="57"/>
      <c r="H194" s="57"/>
      <c r="I194" s="57"/>
      <c r="J194" s="58"/>
    </row>
    <row r="195" spans="1:10" x14ac:dyDescent="0.25">
      <c r="A195" s="164"/>
      <c r="B195" s="47" t="s">
        <v>158</v>
      </c>
      <c r="C195" s="47"/>
      <c r="D195" s="47"/>
      <c r="E195" s="47"/>
      <c r="F195" s="47"/>
      <c r="G195" s="43">
        <v>93927952</v>
      </c>
      <c r="H195" s="43"/>
      <c r="I195" s="43"/>
      <c r="J195" s="43"/>
    </row>
    <row r="196" spans="1:10" x14ac:dyDescent="0.25">
      <c r="A196" s="164"/>
      <c r="B196" s="47" t="s">
        <v>187</v>
      </c>
      <c r="C196" s="47"/>
      <c r="D196" s="47"/>
      <c r="E196" s="47"/>
      <c r="F196" s="47"/>
      <c r="G196" s="43">
        <v>40496453</v>
      </c>
      <c r="H196" s="43"/>
      <c r="I196" s="43"/>
      <c r="J196" s="43"/>
    </row>
    <row r="197" spans="1:10" x14ac:dyDescent="0.25">
      <c r="A197" s="164"/>
      <c r="B197" s="47" t="s">
        <v>188</v>
      </c>
      <c r="C197" s="47"/>
      <c r="D197" s="47"/>
      <c r="E197" s="47"/>
      <c r="F197" s="47"/>
      <c r="G197" s="51">
        <v>0</v>
      </c>
      <c r="H197" s="52"/>
      <c r="I197" s="52"/>
      <c r="J197" s="53"/>
    </row>
    <row r="198" spans="1:10" x14ac:dyDescent="0.25">
      <c r="A198" s="164"/>
      <c r="B198" s="47" t="s">
        <v>189</v>
      </c>
      <c r="C198" s="47"/>
      <c r="D198" s="47"/>
      <c r="E198" s="47"/>
      <c r="F198" s="47"/>
      <c r="G198" s="43">
        <v>8269394</v>
      </c>
      <c r="H198" s="43"/>
      <c r="I198" s="43"/>
      <c r="J198" s="43"/>
    </row>
    <row r="199" spans="1:10" ht="11.25" customHeight="1" x14ac:dyDescent="0.25">
      <c r="A199" s="164"/>
      <c r="B199" s="47" t="s">
        <v>190</v>
      </c>
      <c r="C199" s="47"/>
      <c r="D199" s="47"/>
      <c r="E199" s="47"/>
      <c r="F199" s="47"/>
      <c r="G199" s="51">
        <v>3913379</v>
      </c>
      <c r="H199" s="52"/>
      <c r="I199" s="52"/>
      <c r="J199" s="53"/>
    </row>
    <row r="200" spans="1:10" ht="11.25" customHeight="1" x14ac:dyDescent="0.25">
      <c r="A200" s="164"/>
      <c r="B200" s="54" t="s">
        <v>191</v>
      </c>
      <c r="C200" s="54"/>
      <c r="D200" s="54"/>
      <c r="E200" s="54"/>
      <c r="F200" s="54"/>
      <c r="G200" s="55">
        <f>SUM(G195:J199)</f>
        <v>146607178</v>
      </c>
      <c r="H200" s="55"/>
      <c r="I200" s="55"/>
      <c r="J200" s="55"/>
    </row>
    <row r="201" spans="1:10" ht="11.25" customHeight="1" x14ac:dyDescent="0.25">
      <c r="A201" s="164"/>
      <c r="B201" s="56" t="s">
        <v>192</v>
      </c>
      <c r="C201" s="57"/>
      <c r="D201" s="57"/>
      <c r="E201" s="57"/>
      <c r="F201" s="57"/>
      <c r="G201" s="57"/>
      <c r="H201" s="57"/>
      <c r="I201" s="57"/>
      <c r="J201" s="58"/>
    </row>
    <row r="202" spans="1:10" ht="11.25" customHeight="1" x14ac:dyDescent="0.25">
      <c r="A202" s="164"/>
      <c r="B202" s="47" t="s">
        <v>193</v>
      </c>
      <c r="C202" s="47"/>
      <c r="D202" s="47"/>
      <c r="E202" s="47"/>
      <c r="F202" s="47"/>
      <c r="G202" s="43">
        <v>13759055</v>
      </c>
      <c r="H202" s="43"/>
      <c r="I202" s="43"/>
      <c r="J202" s="43"/>
    </row>
    <row r="203" spans="1:10" ht="11.25" customHeight="1" x14ac:dyDescent="0.25">
      <c r="A203" s="164"/>
      <c r="B203" s="47" t="s">
        <v>194</v>
      </c>
      <c r="C203" s="47"/>
      <c r="D203" s="47"/>
      <c r="E203" s="47"/>
      <c r="F203" s="47"/>
      <c r="G203" s="43">
        <v>17349037</v>
      </c>
      <c r="H203" s="43"/>
      <c r="I203" s="43"/>
      <c r="J203" s="43"/>
    </row>
    <row r="204" spans="1:10" ht="11.25" customHeight="1" x14ac:dyDescent="0.25">
      <c r="A204" s="164"/>
      <c r="B204" s="47" t="s">
        <v>195</v>
      </c>
      <c r="C204" s="47"/>
      <c r="D204" s="47"/>
      <c r="E204" s="47"/>
      <c r="F204" s="47"/>
      <c r="G204" s="51">
        <v>0</v>
      </c>
      <c r="H204" s="52"/>
      <c r="I204" s="52"/>
      <c r="J204" s="53"/>
    </row>
    <row r="205" spans="1:10" ht="11.25" customHeight="1" x14ac:dyDescent="0.25">
      <c r="A205" s="164"/>
      <c r="B205" s="47" t="s">
        <v>196</v>
      </c>
      <c r="C205" s="47"/>
      <c r="D205" s="47"/>
      <c r="E205" s="47"/>
      <c r="F205" s="47"/>
      <c r="G205" s="43">
        <v>20000</v>
      </c>
      <c r="H205" s="43"/>
      <c r="I205" s="43"/>
      <c r="J205" s="43"/>
    </row>
    <row r="206" spans="1:10" ht="11.25" customHeight="1" x14ac:dyDescent="0.25">
      <c r="A206" s="164"/>
      <c r="B206" s="47" t="s">
        <v>197</v>
      </c>
      <c r="C206" s="47"/>
      <c r="D206" s="47"/>
      <c r="E206" s="47"/>
      <c r="F206" s="47"/>
      <c r="G206" s="51">
        <v>16707</v>
      </c>
      <c r="H206" s="52"/>
      <c r="I206" s="52"/>
      <c r="J206" s="53"/>
    </row>
    <row r="207" spans="1:10" ht="11.25" customHeight="1" x14ac:dyDescent="0.25">
      <c r="A207" s="164"/>
      <c r="B207" s="54" t="s">
        <v>198</v>
      </c>
      <c r="C207" s="54"/>
      <c r="D207" s="54"/>
      <c r="E207" s="54"/>
      <c r="F207" s="54"/>
      <c r="G207" s="55">
        <f>SUM(G202:J206)</f>
        <v>31144799</v>
      </c>
      <c r="H207" s="55"/>
      <c r="I207" s="55"/>
      <c r="J207" s="55"/>
    </row>
    <row r="208" spans="1:10" ht="11.25" customHeight="1" x14ac:dyDescent="0.25">
      <c r="A208" s="164"/>
      <c r="B208" s="41" t="s">
        <v>215</v>
      </c>
      <c r="C208" s="41"/>
      <c r="D208" s="41"/>
      <c r="E208" s="41"/>
      <c r="F208" s="41"/>
      <c r="G208" s="38">
        <f>G178-G190-G192+G200-G207</f>
        <v>196547889</v>
      </c>
      <c r="H208" s="39"/>
      <c r="I208" s="39"/>
      <c r="J208" s="40"/>
    </row>
    <row r="209" spans="1:10" ht="11.25" customHeight="1" x14ac:dyDescent="0.25">
      <c r="A209" s="164"/>
      <c r="B209" s="56" t="s">
        <v>214</v>
      </c>
      <c r="C209" s="57"/>
      <c r="D209" s="57"/>
      <c r="E209" s="57"/>
      <c r="F209" s="57"/>
      <c r="G209" s="57"/>
      <c r="H209" s="57"/>
      <c r="I209" s="57"/>
      <c r="J209" s="58"/>
    </row>
    <row r="210" spans="1:10" ht="11.25" customHeight="1" x14ac:dyDescent="0.25">
      <c r="A210" s="164"/>
      <c r="B210" s="47" t="s">
        <v>199</v>
      </c>
      <c r="C210" s="47"/>
      <c r="D210" s="47"/>
      <c r="E210" s="47"/>
      <c r="F210" s="47"/>
      <c r="G210" s="51">
        <v>60518698</v>
      </c>
      <c r="H210" s="52"/>
      <c r="I210" s="52"/>
      <c r="J210" s="53"/>
    </row>
    <row r="211" spans="1:10" ht="11.25" customHeight="1" x14ac:dyDescent="0.25">
      <c r="A211" s="164"/>
      <c r="B211" s="47" t="s">
        <v>200</v>
      </c>
      <c r="C211" s="47"/>
      <c r="D211" s="47"/>
      <c r="E211" s="47"/>
      <c r="F211" s="47"/>
      <c r="G211" s="43">
        <v>32335099</v>
      </c>
      <c r="H211" s="43"/>
      <c r="I211" s="43"/>
      <c r="J211" s="43"/>
    </row>
    <row r="212" spans="1:10" ht="11.25" customHeight="1" x14ac:dyDescent="0.25">
      <c r="A212" s="164"/>
      <c r="B212" s="47" t="s">
        <v>201</v>
      </c>
      <c r="C212" s="47"/>
      <c r="D212" s="47"/>
      <c r="E212" s="47"/>
      <c r="F212" s="47"/>
      <c r="G212" s="51">
        <v>1439026</v>
      </c>
      <c r="H212" s="52"/>
      <c r="I212" s="52"/>
      <c r="J212" s="53"/>
    </row>
    <row r="213" spans="1:10" ht="11.25" customHeight="1" x14ac:dyDescent="0.25">
      <c r="A213" s="164"/>
      <c r="B213" s="47" t="s">
        <v>202</v>
      </c>
      <c r="C213" s="47"/>
      <c r="D213" s="47"/>
      <c r="E213" s="47"/>
      <c r="F213" s="47"/>
      <c r="G213" s="43">
        <v>5819595</v>
      </c>
      <c r="H213" s="43"/>
      <c r="I213" s="43"/>
      <c r="J213" s="43"/>
    </row>
    <row r="214" spans="1:10" ht="11.25" customHeight="1" x14ac:dyDescent="0.25">
      <c r="A214" s="164"/>
      <c r="B214" s="47" t="s">
        <v>203</v>
      </c>
      <c r="C214" s="47"/>
      <c r="D214" s="47"/>
      <c r="E214" s="47"/>
      <c r="F214" s="47"/>
      <c r="G214" s="51">
        <v>4142733</v>
      </c>
      <c r="H214" s="52"/>
      <c r="I214" s="52"/>
      <c r="J214" s="53"/>
    </row>
    <row r="215" spans="1:10" ht="11.25" customHeight="1" x14ac:dyDescent="0.25">
      <c r="A215" s="164"/>
      <c r="B215" s="47" t="s">
        <v>204</v>
      </c>
      <c r="C215" s="47"/>
      <c r="D215" s="47"/>
      <c r="E215" s="47"/>
      <c r="F215" s="47"/>
      <c r="G215" s="43">
        <v>10589771</v>
      </c>
      <c r="H215" s="43"/>
      <c r="I215" s="43"/>
      <c r="J215" s="43"/>
    </row>
    <row r="216" spans="1:10" ht="11.25" customHeight="1" x14ac:dyDescent="0.25">
      <c r="A216" s="164"/>
      <c r="B216" s="47" t="s">
        <v>205</v>
      </c>
      <c r="C216" s="47"/>
      <c r="D216" s="47"/>
      <c r="E216" s="47"/>
      <c r="F216" s="47"/>
      <c r="G216" s="51">
        <v>20107639</v>
      </c>
      <c r="H216" s="52"/>
      <c r="I216" s="52"/>
      <c r="J216" s="53"/>
    </row>
    <row r="217" spans="1:10" ht="11.25" customHeight="1" x14ac:dyDescent="0.25">
      <c r="A217" s="164"/>
      <c r="B217" s="54" t="s">
        <v>206</v>
      </c>
      <c r="C217" s="54"/>
      <c r="D217" s="54"/>
      <c r="E217" s="54"/>
      <c r="F217" s="54"/>
      <c r="G217" s="43">
        <f>SUM(G210:J216)</f>
        <v>134952561</v>
      </c>
      <c r="H217" s="43"/>
      <c r="I217" s="43"/>
      <c r="J217" s="43"/>
    </row>
    <row r="218" spans="1:10" ht="11.25" customHeight="1" x14ac:dyDescent="0.25">
      <c r="A218" s="164"/>
      <c r="B218" s="41" t="s">
        <v>213</v>
      </c>
      <c r="C218" s="41"/>
      <c r="D218" s="41"/>
      <c r="E218" s="41"/>
      <c r="F218" s="41"/>
      <c r="G218" s="38">
        <v>129729</v>
      </c>
      <c r="H218" s="39"/>
      <c r="I218" s="39"/>
      <c r="J218" s="40"/>
    </row>
    <row r="219" spans="1:10" ht="11.25" customHeight="1" x14ac:dyDescent="0.25">
      <c r="A219" s="164"/>
      <c r="B219" s="41" t="s">
        <v>212</v>
      </c>
      <c r="C219" s="41"/>
      <c r="D219" s="41"/>
      <c r="E219" s="41"/>
      <c r="F219" s="41"/>
      <c r="G219" s="38">
        <f>G208-G217-G218</f>
        <v>61465599</v>
      </c>
      <c r="H219" s="39"/>
      <c r="I219" s="39"/>
      <c r="J219" s="40"/>
    </row>
    <row r="220" spans="1:10" ht="11.25" customHeight="1" x14ac:dyDescent="0.25">
      <c r="A220" s="164"/>
      <c r="B220" s="47" t="s">
        <v>207</v>
      </c>
      <c r="C220" s="47"/>
      <c r="D220" s="47"/>
      <c r="E220" s="47"/>
      <c r="F220" s="47"/>
      <c r="G220" s="43">
        <v>9767733</v>
      </c>
      <c r="H220" s="43"/>
      <c r="I220" s="43"/>
      <c r="J220" s="43"/>
    </row>
    <row r="221" spans="1:10" ht="11.25" customHeight="1" x14ac:dyDescent="0.25">
      <c r="A221" s="164"/>
      <c r="B221" s="41" t="s">
        <v>211</v>
      </c>
      <c r="C221" s="41"/>
      <c r="D221" s="41"/>
      <c r="E221" s="41"/>
      <c r="F221" s="41"/>
      <c r="G221" s="38">
        <f>G219-G220</f>
        <v>51697866</v>
      </c>
      <c r="H221" s="39"/>
      <c r="I221" s="39"/>
      <c r="J221" s="40"/>
    </row>
    <row r="222" spans="1:10" ht="11.25" customHeight="1" x14ac:dyDescent="0.25">
      <c r="A222" s="164"/>
      <c r="B222" s="47" t="s">
        <v>208</v>
      </c>
      <c r="C222" s="47"/>
      <c r="D222" s="47"/>
      <c r="E222" s="47"/>
      <c r="F222" s="47"/>
      <c r="G222" s="43">
        <v>0</v>
      </c>
      <c r="H222" s="43"/>
      <c r="I222" s="43"/>
      <c r="J222" s="43"/>
    </row>
    <row r="223" spans="1:10" ht="11.25" customHeight="1" x14ac:dyDescent="0.25">
      <c r="A223" s="164"/>
      <c r="B223" s="47" t="s">
        <v>209</v>
      </c>
      <c r="C223" s="47"/>
      <c r="D223" s="47"/>
      <c r="E223" s="47"/>
      <c r="F223" s="47"/>
      <c r="G223" s="43">
        <v>0</v>
      </c>
      <c r="H223" s="43"/>
      <c r="I223" s="43"/>
      <c r="J223" s="43"/>
    </row>
    <row r="224" spans="1:10" ht="12" customHeight="1" thickBot="1" x14ac:dyDescent="0.3">
      <c r="A224" s="164"/>
      <c r="B224" s="41" t="s">
        <v>210</v>
      </c>
      <c r="C224" s="41"/>
      <c r="D224" s="41"/>
      <c r="E224" s="41"/>
      <c r="F224" s="41"/>
      <c r="G224" s="42">
        <f>G221</f>
        <v>51697866</v>
      </c>
      <c r="H224" s="42"/>
      <c r="I224" s="42"/>
      <c r="J224" s="42"/>
    </row>
    <row r="225" spans="1:10" ht="12" customHeight="1" thickBot="1" x14ac:dyDescent="0.3">
      <c r="A225" s="165"/>
      <c r="B225" s="44" t="s">
        <v>50</v>
      </c>
      <c r="C225" s="45"/>
      <c r="D225" s="45"/>
      <c r="E225" s="45"/>
      <c r="F225" s="45"/>
      <c r="G225" s="45"/>
      <c r="H225" s="45"/>
      <c r="I225" s="45"/>
      <c r="J225" s="46"/>
    </row>
    <row r="226" spans="1:10" x14ac:dyDescent="0.25">
      <c r="A226" s="150">
        <v>13</v>
      </c>
      <c r="B226" s="35" t="s">
        <v>51</v>
      </c>
      <c r="C226" s="36"/>
      <c r="D226" s="37"/>
      <c r="E226" s="30" t="s">
        <v>317</v>
      </c>
      <c r="F226" s="31"/>
      <c r="G226" s="31"/>
      <c r="H226" s="31"/>
      <c r="I226" s="31"/>
      <c r="J226" s="32"/>
    </row>
    <row r="227" spans="1:10" x14ac:dyDescent="0.25">
      <c r="A227" s="124"/>
      <c r="B227" s="35" t="s">
        <v>52</v>
      </c>
      <c r="C227" s="36"/>
      <c r="D227" s="37"/>
      <c r="E227" s="30" t="s">
        <v>319</v>
      </c>
      <c r="F227" s="31"/>
      <c r="G227" s="31"/>
      <c r="H227" s="31"/>
      <c r="I227" s="31"/>
      <c r="J227" s="32"/>
    </row>
    <row r="228" spans="1:10" x14ac:dyDescent="0.25">
      <c r="A228" s="124"/>
      <c r="B228" s="35" t="s">
        <v>53</v>
      </c>
      <c r="C228" s="36"/>
      <c r="D228" s="37"/>
      <c r="E228" s="27" t="s">
        <v>321</v>
      </c>
      <c r="F228" s="28"/>
      <c r="G228" s="28"/>
      <c r="H228" s="28"/>
      <c r="I228" s="28"/>
      <c r="J228" s="29"/>
    </row>
    <row r="229" spans="1:10" x14ac:dyDescent="0.25">
      <c r="A229" s="124"/>
      <c r="B229" s="35" t="s">
        <v>54</v>
      </c>
      <c r="C229" s="36"/>
      <c r="D229" s="37"/>
      <c r="E229" s="30" t="s">
        <v>85</v>
      </c>
      <c r="F229" s="31"/>
      <c r="G229" s="31"/>
      <c r="H229" s="31"/>
      <c r="I229" s="31"/>
      <c r="J229" s="32"/>
    </row>
    <row r="230" spans="1:10" x14ac:dyDescent="0.25">
      <c r="A230" s="124"/>
      <c r="B230" s="35" t="s">
        <v>55</v>
      </c>
      <c r="C230" s="36"/>
      <c r="D230" s="37"/>
      <c r="E230" s="50" t="s">
        <v>318</v>
      </c>
      <c r="F230" s="31"/>
      <c r="G230" s="31"/>
      <c r="H230" s="31"/>
      <c r="I230" s="31"/>
      <c r="J230" s="32"/>
    </row>
    <row r="231" spans="1:10" x14ac:dyDescent="0.25">
      <c r="A231" s="124"/>
      <c r="B231" s="35" t="s">
        <v>56</v>
      </c>
      <c r="C231" s="36"/>
      <c r="D231" s="37"/>
      <c r="E231" s="30" t="s">
        <v>86</v>
      </c>
      <c r="F231" s="31"/>
      <c r="G231" s="31"/>
      <c r="H231" s="31"/>
      <c r="I231" s="31"/>
      <c r="J231" s="32"/>
    </row>
    <row r="232" spans="1:10" x14ac:dyDescent="0.25">
      <c r="A232" s="124"/>
      <c r="B232" s="35" t="s">
        <v>57</v>
      </c>
      <c r="C232" s="36"/>
      <c r="D232" s="37"/>
      <c r="E232" s="30" t="s">
        <v>320</v>
      </c>
      <c r="F232" s="31"/>
      <c r="G232" s="31"/>
      <c r="H232" s="31"/>
      <c r="I232" s="31"/>
      <c r="J232" s="32"/>
    </row>
    <row r="233" spans="1:10" ht="12" thickBot="1" x14ac:dyDescent="0.3">
      <c r="A233" s="124"/>
      <c r="B233" s="112" t="s">
        <v>58</v>
      </c>
      <c r="C233" s="113"/>
      <c r="D233" s="114"/>
      <c r="E233" s="115" t="s">
        <v>87</v>
      </c>
      <c r="F233" s="116"/>
      <c r="G233" s="116"/>
      <c r="H233" s="116"/>
      <c r="I233" s="116"/>
      <c r="J233" s="117"/>
    </row>
    <row r="234" spans="1:10" ht="12" thickBot="1" x14ac:dyDescent="0.3">
      <c r="A234" s="151"/>
      <c r="B234" s="44" t="s">
        <v>59</v>
      </c>
      <c r="C234" s="45"/>
      <c r="D234" s="45"/>
      <c r="E234" s="45"/>
      <c r="F234" s="45"/>
      <c r="G234" s="45"/>
      <c r="H234" s="45"/>
      <c r="I234" s="45"/>
      <c r="J234" s="46"/>
    </row>
    <row r="235" spans="1:10" ht="21" x14ac:dyDescent="0.25">
      <c r="A235" s="150">
        <v>14</v>
      </c>
      <c r="B235" s="7" t="s">
        <v>1</v>
      </c>
      <c r="C235" s="7" t="s">
        <v>61</v>
      </c>
      <c r="D235" s="48" t="s">
        <v>62</v>
      </c>
      <c r="E235" s="48"/>
      <c r="F235" s="48"/>
      <c r="G235" s="7" t="s">
        <v>63</v>
      </c>
      <c r="H235" s="7" t="s">
        <v>64</v>
      </c>
      <c r="I235" s="48" t="s">
        <v>65</v>
      </c>
      <c r="J235" s="49"/>
    </row>
    <row r="236" spans="1:10" ht="58.5" customHeight="1" x14ac:dyDescent="0.25">
      <c r="A236" s="124"/>
      <c r="B236" s="108" t="s">
        <v>226</v>
      </c>
      <c r="C236" s="109"/>
      <c r="D236" s="109"/>
      <c r="E236" s="109"/>
      <c r="F236" s="109"/>
      <c r="G236" s="109"/>
      <c r="H236" s="109"/>
      <c r="I236" s="109"/>
      <c r="J236" s="110"/>
    </row>
    <row r="237" spans="1:10" x14ac:dyDescent="0.25">
      <c r="A237" s="124"/>
      <c r="B237" s="129" t="s">
        <v>60</v>
      </c>
      <c r="C237" s="130"/>
      <c r="D237" s="130"/>
      <c r="E237" s="130"/>
      <c r="F237" s="130"/>
      <c r="G237" s="130"/>
      <c r="H237" s="130"/>
      <c r="I237" s="130"/>
      <c r="J237" s="131"/>
    </row>
    <row r="238" spans="1:10" ht="52.5" x14ac:dyDescent="0.25">
      <c r="A238" s="124">
        <v>15</v>
      </c>
      <c r="B238" s="7" t="s">
        <v>1</v>
      </c>
      <c r="C238" s="7" t="s">
        <v>61</v>
      </c>
      <c r="D238" s="33" t="s">
        <v>62</v>
      </c>
      <c r="E238" s="34"/>
      <c r="F238" s="7" t="s">
        <v>63</v>
      </c>
      <c r="G238" s="7" t="s">
        <v>64</v>
      </c>
      <c r="H238" s="7" t="s">
        <v>66</v>
      </c>
      <c r="I238" s="48" t="s">
        <v>67</v>
      </c>
      <c r="J238" s="49"/>
    </row>
    <row r="239" spans="1:10" ht="50.45" customHeight="1" thickBot="1" x14ac:dyDescent="0.3">
      <c r="A239" s="124"/>
      <c r="B239" s="125" t="s">
        <v>302</v>
      </c>
      <c r="C239" s="126"/>
      <c r="D239" s="126"/>
      <c r="E239" s="126"/>
      <c r="F239" s="126"/>
      <c r="G239" s="126"/>
      <c r="H239" s="126"/>
      <c r="I239" s="126"/>
      <c r="J239" s="127"/>
    </row>
    <row r="240" spans="1:10" ht="12.6" customHeight="1" x14ac:dyDescent="0.25">
      <c r="A240" s="124"/>
      <c r="B240" s="67" t="s">
        <v>68</v>
      </c>
      <c r="C240" s="67"/>
      <c r="D240" s="67"/>
      <c r="E240" s="67"/>
      <c r="F240" s="67"/>
      <c r="G240" s="67"/>
      <c r="H240" s="67"/>
      <c r="I240" s="67"/>
      <c r="J240" s="128"/>
    </row>
    <row r="241" spans="1:10" s="13" customFormat="1" ht="22.5" customHeight="1" x14ac:dyDescent="0.25">
      <c r="A241" s="124"/>
      <c r="B241" s="6" t="s">
        <v>1</v>
      </c>
      <c r="C241" s="121" t="s">
        <v>69</v>
      </c>
      <c r="D241" s="121"/>
      <c r="E241" s="121" t="s">
        <v>70</v>
      </c>
      <c r="F241" s="121"/>
      <c r="G241" s="121"/>
      <c r="H241" s="121" t="s">
        <v>71</v>
      </c>
      <c r="I241" s="121"/>
      <c r="J241" s="12" t="s">
        <v>72</v>
      </c>
    </row>
    <row r="242" spans="1:10" s="13" customFormat="1" ht="48.6" customHeight="1" x14ac:dyDescent="0.25">
      <c r="A242" s="124"/>
      <c r="B242" s="5">
        <v>1</v>
      </c>
      <c r="C242" s="111" t="s">
        <v>216</v>
      </c>
      <c r="D242" s="111"/>
      <c r="E242" s="111" t="s">
        <v>220</v>
      </c>
      <c r="F242" s="111"/>
      <c r="G242" s="111"/>
      <c r="H242" s="111" t="s">
        <v>303</v>
      </c>
      <c r="I242" s="111"/>
      <c r="J242" s="14" t="s">
        <v>305</v>
      </c>
    </row>
    <row r="243" spans="1:10" s="13" customFormat="1" ht="43.5" customHeight="1" x14ac:dyDescent="0.25">
      <c r="A243" s="124"/>
      <c r="B243" s="5">
        <v>2</v>
      </c>
      <c r="C243" s="111" t="s">
        <v>304</v>
      </c>
      <c r="D243" s="111"/>
      <c r="E243" s="111" t="s">
        <v>239</v>
      </c>
      <c r="F243" s="111"/>
      <c r="G243" s="111"/>
      <c r="H243" s="111" t="s">
        <v>88</v>
      </c>
      <c r="I243" s="111"/>
      <c r="J243" s="11" t="s">
        <v>270</v>
      </c>
    </row>
    <row r="244" spans="1:10" s="13" customFormat="1" ht="27.6" customHeight="1" x14ac:dyDescent="0.25">
      <c r="A244" s="124"/>
      <c r="B244" s="5">
        <v>3</v>
      </c>
      <c r="C244" s="111" t="s">
        <v>236</v>
      </c>
      <c r="D244" s="111"/>
      <c r="E244" s="111" t="s">
        <v>221</v>
      </c>
      <c r="F244" s="111"/>
      <c r="G244" s="111"/>
      <c r="H244" s="111" t="s">
        <v>88</v>
      </c>
      <c r="I244" s="111"/>
      <c r="J244" s="11" t="s">
        <v>270</v>
      </c>
    </row>
    <row r="245" spans="1:10" s="13" customFormat="1" ht="33" customHeight="1" x14ac:dyDescent="0.25">
      <c r="A245" s="124"/>
      <c r="B245" s="19">
        <v>4</v>
      </c>
      <c r="C245" s="111" t="s">
        <v>306</v>
      </c>
      <c r="D245" s="111"/>
      <c r="E245" s="111" t="s">
        <v>221</v>
      </c>
      <c r="F245" s="111"/>
      <c r="G245" s="111"/>
      <c r="H245" s="105" t="s">
        <v>88</v>
      </c>
      <c r="I245" s="107"/>
      <c r="J245" s="11" t="s">
        <v>270</v>
      </c>
    </row>
    <row r="246" spans="1:10" s="13" customFormat="1" ht="30.6" customHeight="1" x14ac:dyDescent="0.25">
      <c r="A246" s="124"/>
      <c r="B246" s="5">
        <v>5</v>
      </c>
      <c r="C246" s="105" t="s">
        <v>307</v>
      </c>
      <c r="D246" s="107"/>
      <c r="E246" s="105" t="s">
        <v>308</v>
      </c>
      <c r="F246" s="106"/>
      <c r="G246" s="107"/>
      <c r="H246" s="105" t="s">
        <v>88</v>
      </c>
      <c r="I246" s="107"/>
      <c r="J246" s="11" t="s">
        <v>270</v>
      </c>
    </row>
    <row r="247" spans="1:10" s="13" customFormat="1" ht="29.45" customHeight="1" x14ac:dyDescent="0.25">
      <c r="A247" s="124"/>
      <c r="B247" s="5">
        <v>6</v>
      </c>
      <c r="C247" s="111" t="s">
        <v>309</v>
      </c>
      <c r="D247" s="111"/>
      <c r="E247" s="111" t="s">
        <v>220</v>
      </c>
      <c r="F247" s="111"/>
      <c r="G247" s="111"/>
      <c r="H247" s="111" t="s">
        <v>88</v>
      </c>
      <c r="I247" s="111"/>
      <c r="J247" s="11" t="s">
        <v>289</v>
      </c>
    </row>
    <row r="248" spans="1:10" s="13" customFormat="1" ht="33" customHeight="1" x14ac:dyDescent="0.25">
      <c r="A248" s="124"/>
      <c r="B248" s="5">
        <v>7</v>
      </c>
      <c r="C248" s="111" t="s">
        <v>244</v>
      </c>
      <c r="D248" s="111"/>
      <c r="E248" s="111" t="s">
        <v>239</v>
      </c>
      <c r="F248" s="111"/>
      <c r="G248" s="111"/>
      <c r="H248" s="111" t="s">
        <v>225</v>
      </c>
      <c r="I248" s="111"/>
      <c r="J248" s="11" t="s">
        <v>270</v>
      </c>
    </row>
    <row r="249" spans="1:10" s="13" customFormat="1" ht="28.5" customHeight="1" thickBot="1" x14ac:dyDescent="0.3">
      <c r="A249" s="124"/>
      <c r="B249" s="5">
        <v>8</v>
      </c>
      <c r="C249" s="111" t="s">
        <v>217</v>
      </c>
      <c r="D249" s="111"/>
      <c r="E249" s="111" t="s">
        <v>220</v>
      </c>
      <c r="F249" s="111"/>
      <c r="G249" s="111"/>
      <c r="H249" s="111" t="s">
        <v>224</v>
      </c>
      <c r="I249" s="111"/>
      <c r="J249" s="11" t="s">
        <v>310</v>
      </c>
    </row>
    <row r="250" spans="1:10" ht="18" customHeight="1" x14ac:dyDescent="0.25">
      <c r="A250" s="118">
        <v>16</v>
      </c>
      <c r="B250" s="5">
        <v>9</v>
      </c>
      <c r="C250" s="111" t="s">
        <v>218</v>
      </c>
      <c r="D250" s="111"/>
      <c r="E250" s="111" t="s">
        <v>222</v>
      </c>
      <c r="F250" s="111"/>
      <c r="G250" s="111"/>
      <c r="H250" s="111" t="s">
        <v>224</v>
      </c>
      <c r="I250" s="111"/>
      <c r="J250" s="11" t="s">
        <v>310</v>
      </c>
    </row>
    <row r="251" spans="1:10" ht="30" customHeight="1" x14ac:dyDescent="0.25">
      <c r="A251" s="119"/>
      <c r="B251" s="5">
        <v>10</v>
      </c>
      <c r="C251" s="111" t="s">
        <v>287</v>
      </c>
      <c r="D251" s="111"/>
      <c r="E251" s="111" t="s">
        <v>223</v>
      </c>
      <c r="F251" s="111"/>
      <c r="G251" s="111"/>
      <c r="H251" s="111" t="s">
        <v>224</v>
      </c>
      <c r="I251" s="111"/>
      <c r="J251" s="11" t="s">
        <v>310</v>
      </c>
    </row>
    <row r="252" spans="1:10" ht="29.45" customHeight="1" x14ac:dyDescent="0.25">
      <c r="A252" s="119"/>
      <c r="B252" s="5">
        <v>11</v>
      </c>
      <c r="C252" s="111" t="s">
        <v>237</v>
      </c>
      <c r="D252" s="111"/>
      <c r="E252" s="111" t="s">
        <v>240</v>
      </c>
      <c r="F252" s="111"/>
      <c r="G252" s="111"/>
      <c r="H252" s="111" t="s">
        <v>91</v>
      </c>
      <c r="I252" s="111"/>
      <c r="J252" s="11" t="s">
        <v>310</v>
      </c>
    </row>
    <row r="253" spans="1:10" ht="35.1" customHeight="1" x14ac:dyDescent="0.25">
      <c r="A253" s="119"/>
      <c r="B253" s="5">
        <v>12</v>
      </c>
      <c r="C253" s="111" t="s">
        <v>312</v>
      </c>
      <c r="D253" s="111"/>
      <c r="E253" s="111" t="s">
        <v>314</v>
      </c>
      <c r="F253" s="111"/>
      <c r="G253" s="111"/>
      <c r="H253" s="111" t="s">
        <v>313</v>
      </c>
      <c r="I253" s="111"/>
      <c r="J253" s="11" t="s">
        <v>315</v>
      </c>
    </row>
    <row r="254" spans="1:10" ht="32.1" customHeight="1" x14ac:dyDescent="0.25">
      <c r="A254" s="119"/>
      <c r="B254" s="5">
        <v>13</v>
      </c>
      <c r="C254" s="111" t="s">
        <v>268</v>
      </c>
      <c r="D254" s="111"/>
      <c r="E254" s="111" t="s">
        <v>311</v>
      </c>
      <c r="F254" s="111"/>
      <c r="G254" s="111"/>
      <c r="H254" s="111" t="s">
        <v>264</v>
      </c>
      <c r="I254" s="111"/>
      <c r="J254" s="18" t="s">
        <v>310</v>
      </c>
    </row>
    <row r="255" spans="1:10" ht="24" customHeight="1" x14ac:dyDescent="0.25">
      <c r="A255" s="119"/>
    </row>
    <row r="256" spans="1:10" ht="28.5" customHeight="1" x14ac:dyDescent="0.25">
      <c r="A256" s="119"/>
    </row>
    <row r="257" spans="1:10" ht="27" customHeight="1" x14ac:dyDescent="0.25">
      <c r="A257" s="119"/>
      <c r="B257" s="122" t="s">
        <v>228</v>
      </c>
      <c r="C257" s="122"/>
      <c r="D257" s="122"/>
      <c r="E257" s="15"/>
      <c r="F257" s="16"/>
      <c r="G257" s="123" t="s">
        <v>244</v>
      </c>
      <c r="H257" s="123"/>
      <c r="I257" s="123"/>
      <c r="J257" s="123"/>
    </row>
    <row r="258" spans="1:10" ht="30.6" hidden="1" customHeight="1" x14ac:dyDescent="0.25">
      <c r="A258" s="119"/>
      <c r="B258" s="122" t="s">
        <v>227</v>
      </c>
      <c r="C258" s="122"/>
      <c r="D258" s="122"/>
      <c r="E258" s="15"/>
      <c r="F258" s="16"/>
      <c r="G258" s="123" t="s">
        <v>237</v>
      </c>
      <c r="H258" s="123"/>
      <c r="I258" s="123"/>
      <c r="J258" s="123"/>
    </row>
    <row r="259" spans="1:10" s="13" customFormat="1" ht="37.5" hidden="1" customHeight="1" x14ac:dyDescent="0.25">
      <c r="A259" s="119"/>
      <c r="B259" s="122" t="s">
        <v>229</v>
      </c>
      <c r="C259" s="122"/>
      <c r="D259" s="122"/>
      <c r="E259" s="122"/>
      <c r="F259" s="122"/>
      <c r="G259" s="123" t="s">
        <v>238</v>
      </c>
      <c r="H259" s="123"/>
      <c r="I259" s="123"/>
      <c r="J259" s="123"/>
    </row>
    <row r="264" spans="1:10" x14ac:dyDescent="0.25">
      <c r="A264" s="1"/>
    </row>
    <row r="267" spans="1:10" x14ac:dyDescent="0.25">
      <c r="A267" s="1"/>
    </row>
    <row r="270" spans="1:10" x14ac:dyDescent="0.25">
      <c r="A270" s="1"/>
    </row>
  </sheetData>
  <mergeCells count="547">
    <mergeCell ref="F85:J85"/>
    <mergeCell ref="B86:E86"/>
    <mergeCell ref="F86:J86"/>
    <mergeCell ref="B104:E104"/>
    <mergeCell ref="G104:H104"/>
    <mergeCell ref="I104:J104"/>
    <mergeCell ref="G137:J137"/>
    <mergeCell ref="G138:J138"/>
    <mergeCell ref="G139:J139"/>
    <mergeCell ref="B109:J109"/>
    <mergeCell ref="B93:E93"/>
    <mergeCell ref="B87:E87"/>
    <mergeCell ref="F87:J87"/>
    <mergeCell ref="G118:J118"/>
    <mergeCell ref="G119:J119"/>
    <mergeCell ref="G120:J120"/>
    <mergeCell ref="G121:J121"/>
    <mergeCell ref="G123:J123"/>
    <mergeCell ref="G127:J127"/>
    <mergeCell ref="G128:J128"/>
    <mergeCell ref="G129:J129"/>
    <mergeCell ref="B110:F110"/>
    <mergeCell ref="I106:J106"/>
    <mergeCell ref="I102:J102"/>
    <mergeCell ref="G144:J144"/>
    <mergeCell ref="G145:J145"/>
    <mergeCell ref="G146:J146"/>
    <mergeCell ref="G135:J135"/>
    <mergeCell ref="G136:J136"/>
    <mergeCell ref="G134:J134"/>
    <mergeCell ref="G130:J130"/>
    <mergeCell ref="G131:J131"/>
    <mergeCell ref="G132:J132"/>
    <mergeCell ref="B82:E82"/>
    <mergeCell ref="F82:J82"/>
    <mergeCell ref="B83:E83"/>
    <mergeCell ref="F83:J83"/>
    <mergeCell ref="B84:E84"/>
    <mergeCell ref="F84:J84"/>
    <mergeCell ref="B85:E85"/>
    <mergeCell ref="G147:J147"/>
    <mergeCell ref="A235:A237"/>
    <mergeCell ref="A226:A234"/>
    <mergeCell ref="I90:J90"/>
    <mergeCell ref="A166:A225"/>
    <mergeCell ref="B107:J107"/>
    <mergeCell ref="B165:J165"/>
    <mergeCell ref="B97:E97"/>
    <mergeCell ref="A108:A165"/>
    <mergeCell ref="B130:F130"/>
    <mergeCell ref="B91:E91"/>
    <mergeCell ref="B92:E92"/>
    <mergeCell ref="B118:F118"/>
    <mergeCell ref="G95:H95"/>
    <mergeCell ref="I95:J95"/>
    <mergeCell ref="B90:E90"/>
    <mergeCell ref="B128:F128"/>
    <mergeCell ref="A82:A88"/>
    <mergeCell ref="A89:A107"/>
    <mergeCell ref="G94:H94"/>
    <mergeCell ref="B108:F108"/>
    <mergeCell ref="G108:J108"/>
    <mergeCell ref="B119:F119"/>
    <mergeCell ref="B122:F122"/>
    <mergeCell ref="G122:J122"/>
    <mergeCell ref="G110:J110"/>
    <mergeCell ref="G111:J111"/>
    <mergeCell ref="G112:J112"/>
    <mergeCell ref="G114:J114"/>
    <mergeCell ref="G115:J115"/>
    <mergeCell ref="G116:J116"/>
    <mergeCell ref="G117:J117"/>
    <mergeCell ref="B120:F120"/>
    <mergeCell ref="B116:F116"/>
    <mergeCell ref="B117:F117"/>
    <mergeCell ref="B95:E95"/>
    <mergeCell ref="G90:H90"/>
    <mergeCell ref="B121:F121"/>
    <mergeCell ref="B101:E101"/>
    <mergeCell ref="I96:J96"/>
    <mergeCell ref="G96:H96"/>
    <mergeCell ref="E71:F71"/>
    <mergeCell ref="G71:H71"/>
    <mergeCell ref="I71:J71"/>
    <mergeCell ref="E79:F79"/>
    <mergeCell ref="G79:H79"/>
    <mergeCell ref="I79:J79"/>
    <mergeCell ref="E73:F73"/>
    <mergeCell ref="G73:H73"/>
    <mergeCell ref="I73:J73"/>
    <mergeCell ref="E72:F72"/>
    <mergeCell ref="G72:H72"/>
    <mergeCell ref="I72:J72"/>
    <mergeCell ref="E75:F75"/>
    <mergeCell ref="G75:H75"/>
    <mergeCell ref="I75:J75"/>
    <mergeCell ref="E76:F76"/>
    <mergeCell ref="E77:F77"/>
    <mergeCell ref="G76:H76"/>
    <mergeCell ref="G77:H77"/>
    <mergeCell ref="I76:J76"/>
    <mergeCell ref="I77:J77"/>
    <mergeCell ref="E78:F78"/>
    <mergeCell ref="G78:H78"/>
    <mergeCell ref="I78:J78"/>
    <mergeCell ref="E66:F66"/>
    <mergeCell ref="G66:H66"/>
    <mergeCell ref="I66:J66"/>
    <mergeCell ref="E67:F67"/>
    <mergeCell ref="G67:H67"/>
    <mergeCell ref="E63:F63"/>
    <mergeCell ref="G63:H63"/>
    <mergeCell ref="I63:J63"/>
    <mergeCell ref="E64:F64"/>
    <mergeCell ref="G64:H64"/>
    <mergeCell ref="I64:J64"/>
    <mergeCell ref="E65:F65"/>
    <mergeCell ref="G65:H65"/>
    <mergeCell ref="I65:J65"/>
    <mergeCell ref="B100:E100"/>
    <mergeCell ref="G100:H100"/>
    <mergeCell ref="B94:E94"/>
    <mergeCell ref="G103:H103"/>
    <mergeCell ref="I97:J97"/>
    <mergeCell ref="G99:H99"/>
    <mergeCell ref="B49:D49"/>
    <mergeCell ref="B50:J50"/>
    <mergeCell ref="I103:J103"/>
    <mergeCell ref="I100:J100"/>
    <mergeCell ref="G102:H102"/>
    <mergeCell ref="I101:J101"/>
    <mergeCell ref="G101:H101"/>
    <mergeCell ref="B52:D52"/>
    <mergeCell ref="E49:J49"/>
    <mergeCell ref="G62:H62"/>
    <mergeCell ref="I62:J62"/>
    <mergeCell ref="E54:F55"/>
    <mergeCell ref="I60:J60"/>
    <mergeCell ref="E61:F61"/>
    <mergeCell ref="E58:F58"/>
    <mergeCell ref="E59:F59"/>
    <mergeCell ref="I67:J67"/>
    <mergeCell ref="E68:F68"/>
    <mergeCell ref="G105:H105"/>
    <mergeCell ref="I105:J105"/>
    <mergeCell ref="B105:E105"/>
    <mergeCell ref="B103:E103"/>
    <mergeCell ref="I68:J68"/>
    <mergeCell ref="E74:F74"/>
    <mergeCell ref="G74:H74"/>
    <mergeCell ref="I74:J74"/>
    <mergeCell ref="E80:F80"/>
    <mergeCell ref="G80:H80"/>
    <mergeCell ref="I80:J80"/>
    <mergeCell ref="E69:F69"/>
    <mergeCell ref="G69:H69"/>
    <mergeCell ref="I69:J69"/>
    <mergeCell ref="E70:F70"/>
    <mergeCell ref="G70:H70"/>
    <mergeCell ref="I70:J70"/>
    <mergeCell ref="I99:J99"/>
    <mergeCell ref="B89:E89"/>
    <mergeCell ref="G89:H89"/>
    <mergeCell ref="I89:J89"/>
    <mergeCell ref="G97:H97"/>
    <mergeCell ref="G98:H98"/>
    <mergeCell ref="I98:J98"/>
    <mergeCell ref="B18:D18"/>
    <mergeCell ref="E18:J18"/>
    <mergeCell ref="B19:D19"/>
    <mergeCell ref="E19:J19"/>
    <mergeCell ref="I94:J94"/>
    <mergeCell ref="E9:J9"/>
    <mergeCell ref="E10:J10"/>
    <mergeCell ref="E13:J13"/>
    <mergeCell ref="A11:A15"/>
    <mergeCell ref="B14:D14"/>
    <mergeCell ref="E14:J14"/>
    <mergeCell ref="B16:J16"/>
    <mergeCell ref="A16:A19"/>
    <mergeCell ref="A54:A63"/>
    <mergeCell ref="B53:J53"/>
    <mergeCell ref="B54:C54"/>
    <mergeCell ref="G59:H59"/>
    <mergeCell ref="E62:F62"/>
    <mergeCell ref="G58:H58"/>
    <mergeCell ref="I58:J58"/>
    <mergeCell ref="G54:H55"/>
    <mergeCell ref="A44:A53"/>
    <mergeCell ref="B46:D46"/>
    <mergeCell ref="E46:J46"/>
    <mergeCell ref="A1:J1"/>
    <mergeCell ref="A2:J2"/>
    <mergeCell ref="A4:J4"/>
    <mergeCell ref="A5:J5"/>
    <mergeCell ref="A3:J3"/>
    <mergeCell ref="E25:J25"/>
    <mergeCell ref="B8:D8"/>
    <mergeCell ref="B9:D9"/>
    <mergeCell ref="A20:A27"/>
    <mergeCell ref="B10:D10"/>
    <mergeCell ref="E22:J22"/>
    <mergeCell ref="B7:J7"/>
    <mergeCell ref="A7:A10"/>
    <mergeCell ref="B11:J11"/>
    <mergeCell ref="B12:D12"/>
    <mergeCell ref="E12:J12"/>
    <mergeCell ref="B25:D25"/>
    <mergeCell ref="B27:D27"/>
    <mergeCell ref="E8:J8"/>
    <mergeCell ref="B13:D13"/>
    <mergeCell ref="E15:J15"/>
    <mergeCell ref="B15:D15"/>
    <mergeCell ref="B17:D17"/>
    <mergeCell ref="E17:J17"/>
    <mergeCell ref="B45:D45"/>
    <mergeCell ref="E51:J51"/>
    <mergeCell ref="E45:J45"/>
    <mergeCell ref="B44:J44"/>
    <mergeCell ref="B20:J20"/>
    <mergeCell ref="B21:D21"/>
    <mergeCell ref="E21:J21"/>
    <mergeCell ref="B22:D22"/>
    <mergeCell ref="B23:J23"/>
    <mergeCell ref="B24:D24"/>
    <mergeCell ref="E24:J24"/>
    <mergeCell ref="B34:J34"/>
    <mergeCell ref="B37:J37"/>
    <mergeCell ref="B28:J28"/>
    <mergeCell ref="B29:D29"/>
    <mergeCell ref="E29:J29"/>
    <mergeCell ref="B30:D30"/>
    <mergeCell ref="E31:J31"/>
    <mergeCell ref="B33:J33"/>
    <mergeCell ref="B35:D35"/>
    <mergeCell ref="B48:D48"/>
    <mergeCell ref="E48:J48"/>
    <mergeCell ref="A28:A33"/>
    <mergeCell ref="A34:A43"/>
    <mergeCell ref="E35:J35"/>
    <mergeCell ref="B36:D36"/>
    <mergeCell ref="E36:J36"/>
    <mergeCell ref="B38:D38"/>
    <mergeCell ref="E38:J38"/>
    <mergeCell ref="B42:D42"/>
    <mergeCell ref="E32:J32"/>
    <mergeCell ref="B39:D39"/>
    <mergeCell ref="E39:J39"/>
    <mergeCell ref="B32:D32"/>
    <mergeCell ref="B40:J40"/>
    <mergeCell ref="E41:J41"/>
    <mergeCell ref="E42:J42"/>
    <mergeCell ref="B41:D41"/>
    <mergeCell ref="B237:J237"/>
    <mergeCell ref="H242:I242"/>
    <mergeCell ref="G61:H61"/>
    <mergeCell ref="E26:J26"/>
    <mergeCell ref="D54:D55"/>
    <mergeCell ref="G57:H57"/>
    <mergeCell ref="I61:J61"/>
    <mergeCell ref="E57:F57"/>
    <mergeCell ref="I59:J59"/>
    <mergeCell ref="G60:H60"/>
    <mergeCell ref="G56:H56"/>
    <mergeCell ref="I56:J56"/>
    <mergeCell ref="B43:J43"/>
    <mergeCell ref="B47:J47"/>
    <mergeCell ref="E52:J52"/>
    <mergeCell ref="B51:D51"/>
    <mergeCell ref="E56:F56"/>
    <mergeCell ref="E60:F60"/>
    <mergeCell ref="I57:J57"/>
    <mergeCell ref="I54:J55"/>
    <mergeCell ref="E30:J30"/>
    <mergeCell ref="B26:D26"/>
    <mergeCell ref="B31:D31"/>
    <mergeCell ref="E27:J27"/>
    <mergeCell ref="A250:A259"/>
    <mergeCell ref="C241:D241"/>
    <mergeCell ref="E241:G241"/>
    <mergeCell ref="H241:I241"/>
    <mergeCell ref="C242:D242"/>
    <mergeCell ref="E253:G253"/>
    <mergeCell ref="E254:G254"/>
    <mergeCell ref="H250:I250"/>
    <mergeCell ref="C244:D244"/>
    <mergeCell ref="C254:D254"/>
    <mergeCell ref="H247:I247"/>
    <mergeCell ref="H249:I249"/>
    <mergeCell ref="H253:I253"/>
    <mergeCell ref="C251:D251"/>
    <mergeCell ref="H254:I254"/>
    <mergeCell ref="B259:F259"/>
    <mergeCell ref="G257:J257"/>
    <mergeCell ref="G258:J258"/>
    <mergeCell ref="G259:J259"/>
    <mergeCell ref="B257:D257"/>
    <mergeCell ref="B258:D258"/>
    <mergeCell ref="A238:A249"/>
    <mergeCell ref="B239:J239"/>
    <mergeCell ref="B240:J240"/>
    <mergeCell ref="H251:I251"/>
    <mergeCell ref="C245:D245"/>
    <mergeCell ref="E245:G245"/>
    <mergeCell ref="H245:I245"/>
    <mergeCell ref="E249:G249"/>
    <mergeCell ref="C252:D252"/>
    <mergeCell ref="C249:D249"/>
    <mergeCell ref="C253:D253"/>
    <mergeCell ref="E251:G251"/>
    <mergeCell ref="E252:G252"/>
    <mergeCell ref="H252:I252"/>
    <mergeCell ref="C250:D250"/>
    <mergeCell ref="E250:G250"/>
    <mergeCell ref="H243:I243"/>
    <mergeCell ref="E244:G244"/>
    <mergeCell ref="C248:D248"/>
    <mergeCell ref="E248:G248"/>
    <mergeCell ref="H246:I246"/>
    <mergeCell ref="C247:D247"/>
    <mergeCell ref="E243:G243"/>
    <mergeCell ref="H248:I248"/>
    <mergeCell ref="E247:G247"/>
    <mergeCell ref="C246:D246"/>
    <mergeCell ref="G68:H68"/>
    <mergeCell ref="I91:J91"/>
    <mergeCell ref="G92:H92"/>
    <mergeCell ref="I92:J92"/>
    <mergeCell ref="G93:H93"/>
    <mergeCell ref="I93:J93"/>
    <mergeCell ref="G91:H91"/>
    <mergeCell ref="B98:E98"/>
    <mergeCell ref="E246:G246"/>
    <mergeCell ref="B236:J236"/>
    <mergeCell ref="H244:I244"/>
    <mergeCell ref="E242:G242"/>
    <mergeCell ref="C243:D243"/>
    <mergeCell ref="I238:J238"/>
    <mergeCell ref="B144:F144"/>
    <mergeCell ref="B146:F146"/>
    <mergeCell ref="G133:J133"/>
    <mergeCell ref="B231:D231"/>
    <mergeCell ref="B232:D232"/>
    <mergeCell ref="B233:D233"/>
    <mergeCell ref="E233:J233"/>
    <mergeCell ref="B135:F135"/>
    <mergeCell ref="B134:F134"/>
    <mergeCell ref="B158:F158"/>
    <mergeCell ref="G149:J149"/>
    <mergeCell ref="G150:J150"/>
    <mergeCell ref="G151:J151"/>
    <mergeCell ref="G152:J152"/>
    <mergeCell ref="G184:J184"/>
    <mergeCell ref="B175:F175"/>
    <mergeCell ref="B123:F123"/>
    <mergeCell ref="B124:F124"/>
    <mergeCell ref="G124:J124"/>
    <mergeCell ref="G125:J125"/>
    <mergeCell ref="G126:J126"/>
    <mergeCell ref="G154:J154"/>
    <mergeCell ref="B160:F160"/>
    <mergeCell ref="B127:F127"/>
    <mergeCell ref="B131:F131"/>
    <mergeCell ref="B147:F147"/>
    <mergeCell ref="B159:F159"/>
    <mergeCell ref="B145:F145"/>
    <mergeCell ref="B133:F133"/>
    <mergeCell ref="B140:J140"/>
    <mergeCell ref="B157:F157"/>
    <mergeCell ref="B129:F129"/>
    <mergeCell ref="G142:J142"/>
    <mergeCell ref="G143:J143"/>
    <mergeCell ref="G156:J156"/>
    <mergeCell ref="G157:J157"/>
    <mergeCell ref="G159:J159"/>
    <mergeCell ref="G160:J160"/>
    <mergeCell ref="B148:F148"/>
    <mergeCell ref="B150:F150"/>
    <mergeCell ref="B184:F184"/>
    <mergeCell ref="B183:F183"/>
    <mergeCell ref="G183:J183"/>
    <mergeCell ref="B174:F174"/>
    <mergeCell ref="G177:J177"/>
    <mergeCell ref="G180:J180"/>
    <mergeCell ref="B181:F181"/>
    <mergeCell ref="G181:J181"/>
    <mergeCell ref="B182:F182"/>
    <mergeCell ref="B180:F180"/>
    <mergeCell ref="B177:F177"/>
    <mergeCell ref="B179:J179"/>
    <mergeCell ref="G178:J178"/>
    <mergeCell ref="G174:J174"/>
    <mergeCell ref="B178:F178"/>
    <mergeCell ref="G175:J175"/>
    <mergeCell ref="G158:J158"/>
    <mergeCell ref="G148:J148"/>
    <mergeCell ref="B176:F176"/>
    <mergeCell ref="G182:J182"/>
    <mergeCell ref="G176:J176"/>
    <mergeCell ref="B173:F173"/>
    <mergeCell ref="B171:F171"/>
    <mergeCell ref="G171:J171"/>
    <mergeCell ref="G172:J172"/>
    <mergeCell ref="G173:J173"/>
    <mergeCell ref="B172:F172"/>
    <mergeCell ref="G170:J170"/>
    <mergeCell ref="B167:J167"/>
    <mergeCell ref="B170:F170"/>
    <mergeCell ref="G168:J168"/>
    <mergeCell ref="G169:J169"/>
    <mergeCell ref="B166:F166"/>
    <mergeCell ref="G166:J166"/>
    <mergeCell ref="B162:F162"/>
    <mergeCell ref="B149:F149"/>
    <mergeCell ref="B152:F152"/>
    <mergeCell ref="B151:F151"/>
    <mergeCell ref="B164:F164"/>
    <mergeCell ref="B168:F168"/>
    <mergeCell ref="B169:F169"/>
    <mergeCell ref="B163:F163"/>
    <mergeCell ref="B155:F155"/>
    <mergeCell ref="B154:F154"/>
    <mergeCell ref="B161:F161"/>
    <mergeCell ref="G161:J161"/>
    <mergeCell ref="G162:J162"/>
    <mergeCell ref="G163:J163"/>
    <mergeCell ref="G164:J164"/>
    <mergeCell ref="B156:F156"/>
    <mergeCell ref="G155:J155"/>
    <mergeCell ref="B112:F112"/>
    <mergeCell ref="B111:F111"/>
    <mergeCell ref="B113:F113"/>
    <mergeCell ref="G113:J113"/>
    <mergeCell ref="B114:F114"/>
    <mergeCell ref="B115:F115"/>
    <mergeCell ref="B153:J153"/>
    <mergeCell ref="B81:J81"/>
    <mergeCell ref="B106:E106"/>
    <mergeCell ref="G106:H106"/>
    <mergeCell ref="B99:E99"/>
    <mergeCell ref="B102:E102"/>
    <mergeCell ref="B96:E96"/>
    <mergeCell ref="B139:F139"/>
    <mergeCell ref="B142:F142"/>
    <mergeCell ref="B143:F143"/>
    <mergeCell ref="B88:J88"/>
    <mergeCell ref="B141:J141"/>
    <mergeCell ref="B136:F136"/>
    <mergeCell ref="B137:F137"/>
    <mergeCell ref="B138:F138"/>
    <mergeCell ref="B132:F132"/>
    <mergeCell ref="B125:F125"/>
    <mergeCell ref="B126:F126"/>
    <mergeCell ref="G195:J195"/>
    <mergeCell ref="G193:J193"/>
    <mergeCell ref="B192:F192"/>
    <mergeCell ref="G187:J187"/>
    <mergeCell ref="B188:F188"/>
    <mergeCell ref="G190:J190"/>
    <mergeCell ref="B191:F191"/>
    <mergeCell ref="B187:F187"/>
    <mergeCell ref="G188:J188"/>
    <mergeCell ref="B189:F189"/>
    <mergeCell ref="G192:J192"/>
    <mergeCell ref="B193:F193"/>
    <mergeCell ref="G191:J191"/>
    <mergeCell ref="G208:J208"/>
    <mergeCell ref="G204:J204"/>
    <mergeCell ref="G206:J206"/>
    <mergeCell ref="G207:J207"/>
    <mergeCell ref="B208:F208"/>
    <mergeCell ref="B211:F211"/>
    <mergeCell ref="B209:J209"/>
    <mergeCell ref="G211:J211"/>
    <mergeCell ref="B185:F185"/>
    <mergeCell ref="B190:F190"/>
    <mergeCell ref="G185:J185"/>
    <mergeCell ref="B186:F186"/>
    <mergeCell ref="G186:J186"/>
    <mergeCell ref="G189:J189"/>
    <mergeCell ref="B206:F206"/>
    <mergeCell ref="B202:F202"/>
    <mergeCell ref="G202:J202"/>
    <mergeCell ref="B199:F199"/>
    <mergeCell ref="G199:J199"/>
    <mergeCell ref="G196:J196"/>
    <mergeCell ref="B194:J194"/>
    <mergeCell ref="B201:J201"/>
    <mergeCell ref="G203:J203"/>
    <mergeCell ref="B195:F195"/>
    <mergeCell ref="B196:F196"/>
    <mergeCell ref="B203:F203"/>
    <mergeCell ref="B205:F205"/>
    <mergeCell ref="G205:J205"/>
    <mergeCell ref="B198:F198"/>
    <mergeCell ref="B204:F204"/>
    <mergeCell ref="B200:F200"/>
    <mergeCell ref="G200:J200"/>
    <mergeCell ref="B207:F207"/>
    <mergeCell ref="B219:F219"/>
    <mergeCell ref="G219:J219"/>
    <mergeCell ref="B218:F218"/>
    <mergeCell ref="B221:F221"/>
    <mergeCell ref="B220:F220"/>
    <mergeCell ref="G220:J220"/>
    <mergeCell ref="B197:F197"/>
    <mergeCell ref="G197:J197"/>
    <mergeCell ref="G198:J198"/>
    <mergeCell ref="B213:F213"/>
    <mergeCell ref="G213:J213"/>
    <mergeCell ref="B214:F214"/>
    <mergeCell ref="G214:J214"/>
    <mergeCell ref="G218:J218"/>
    <mergeCell ref="B215:F215"/>
    <mergeCell ref="B216:F216"/>
    <mergeCell ref="G217:J217"/>
    <mergeCell ref="G215:J215"/>
    <mergeCell ref="G216:J216"/>
    <mergeCell ref="B217:F217"/>
    <mergeCell ref="B210:F210"/>
    <mergeCell ref="G210:J210"/>
    <mergeCell ref="B212:F212"/>
    <mergeCell ref="G212:J212"/>
    <mergeCell ref="E228:J228"/>
    <mergeCell ref="E232:J232"/>
    <mergeCell ref="E229:J229"/>
    <mergeCell ref="D238:E238"/>
    <mergeCell ref="B229:D229"/>
    <mergeCell ref="B228:D228"/>
    <mergeCell ref="G221:J221"/>
    <mergeCell ref="E227:J227"/>
    <mergeCell ref="B224:F224"/>
    <mergeCell ref="G224:J224"/>
    <mergeCell ref="G223:J223"/>
    <mergeCell ref="B225:J225"/>
    <mergeCell ref="B226:D226"/>
    <mergeCell ref="B227:D227"/>
    <mergeCell ref="B223:F223"/>
    <mergeCell ref="G222:J222"/>
    <mergeCell ref="B222:F222"/>
    <mergeCell ref="E231:J231"/>
    <mergeCell ref="B230:D230"/>
    <mergeCell ref="B234:J234"/>
    <mergeCell ref="D235:F235"/>
    <mergeCell ref="I235:J235"/>
    <mergeCell ref="E226:J226"/>
    <mergeCell ref="E230:J230"/>
  </mergeCells>
  <phoneticPr fontId="6" type="noConversion"/>
  <pageMargins left="0.47244094488188981" right="0.43307086614173229" top="0.51181102362204722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infinbank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al-XiMiK</dc:creator>
  <cp:lastModifiedBy>Khikmat Mirsabitov</cp:lastModifiedBy>
  <cp:lastPrinted>2019-06-29T06:11:11Z</cp:lastPrinted>
  <dcterms:created xsi:type="dcterms:W3CDTF">2015-05-06T19:50:57Z</dcterms:created>
  <dcterms:modified xsi:type="dcterms:W3CDTF">2019-06-29T06:12:27Z</dcterms:modified>
</cp:coreProperties>
</file>