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9320" windowHeight="7950"/>
  </bookViews>
  <sheets>
    <sheet name="infinbank" sheetId="1" r:id="rId1"/>
  </sheets>
  <externalReferences>
    <externalReference r:id="rId2"/>
  </externalReferences>
  <calcPr calcId="114210"/>
</workbook>
</file>

<file path=xl/calcChain.xml><?xml version="1.0" encoding="utf-8"?>
<calcChain xmlns="http://schemas.openxmlformats.org/spreadsheetml/2006/main">
  <c r="E33" i="1"/>
  <c r="E32"/>
  <c r="E31"/>
  <c r="E30"/>
  <c r="I161"/>
  <c r="I150"/>
  <c r="I135"/>
  <c r="I124"/>
  <c r="I118"/>
  <c r="B108"/>
  <c r="G215"/>
  <c r="G205"/>
  <c r="G198"/>
  <c r="G187"/>
  <c r="G183"/>
  <c r="G176"/>
  <c r="G189"/>
  <c r="G188"/>
  <c r="G206"/>
  <c r="G217"/>
  <c r="G219"/>
  <c r="G222"/>
  <c r="E29"/>
  <c r="I162"/>
  <c r="I137"/>
</calcChain>
</file>

<file path=xl/sharedStrings.xml><?xml version="1.0" encoding="utf-8"?>
<sst xmlns="http://schemas.openxmlformats.org/spreadsheetml/2006/main" count="475" uniqueCount="347">
  <si>
    <t>МФО:</t>
  </si>
  <si>
    <t>№</t>
  </si>
  <si>
    <t>01</t>
  </si>
  <si>
    <t>144</t>
  </si>
  <si>
    <t>ЭМИТЕНТНИНГ НОМИ</t>
  </si>
  <si>
    <t>Тўлиқ:</t>
  </si>
  <si>
    <t>Қисқартирилган:</t>
  </si>
  <si>
    <t>Биржа тикерининг номи:*</t>
  </si>
  <si>
    <t>АЛОҚА МАЪЛУМОТЛАРИ</t>
  </si>
  <si>
    <t>Жойлашган ери:</t>
  </si>
  <si>
    <t>Почта манзили:</t>
  </si>
  <si>
    <t>Электрон почта манзили:*</t>
  </si>
  <si>
    <t>Расмий веб-сайти:*</t>
  </si>
  <si>
    <t>БАНК РЕКВИЗИТЛАРИ</t>
  </si>
  <si>
    <t>Хизмат кўрсатувчи банкнинг номи:</t>
  </si>
  <si>
    <t>Ҳисоб рақами:</t>
  </si>
  <si>
    <t>РЎЙХАТДАН ЎТКАЗИШ ВА ИДЕНТИФИКАЦИЯ РАҚАМЛАРИ:</t>
  </si>
  <si>
    <t>рўйхатдан ўтказувчи орган томонидан берилган:</t>
  </si>
  <si>
    <t>солиқ хизмати органи томонидан берилган (СТИР):</t>
  </si>
  <si>
    <t>ДАВЛАТ СТАТИСТИКА ОРГАНИ ТОМОНИДАН БЕРИЛГАН РАҚАМЛАР:</t>
  </si>
  <si>
    <t>МШТ (КФС):</t>
  </si>
  <si>
    <t xml:space="preserve">КТУТ (ОКПО): </t>
  </si>
  <si>
    <t>ХХТУТ (ОКОНХ):</t>
  </si>
  <si>
    <t>МҲОБТ (СОАТО):</t>
  </si>
  <si>
    <t>ЭМИТЕНТНИНГ МОЛИЯВИЙ-ИҚТИСОДИЙ ҲОЛАТИ КЎРСАТКИЧЛАРИ**</t>
  </si>
  <si>
    <t>Устав капиталининг рентабеллик коэффициенти:</t>
  </si>
  <si>
    <t>Умумий тўловга лаёқатлиликни қоплаш коэффициенти:</t>
  </si>
  <si>
    <t xml:space="preserve">Мутлақ ликвидлилик коэффициенти: </t>
  </si>
  <si>
    <t>Ўз маблағларининг жалб қилинган маблағларига нисбати коэффициенти:</t>
  </si>
  <si>
    <t>Эмитентнинг ўз маблағларининг қарз маблағларига нисбати:</t>
  </si>
  <si>
    <t>ҲИСОБОТ ЙИЛИДА ҚИММАТЛИ ҚОҒОЗЛАР БЎЙИЧА ҲИСОБЛАНГАН ДАРОМАДЛАР МИҚДОРИ</t>
  </si>
  <si>
    <t>Оддий акциялар бўйича*</t>
  </si>
  <si>
    <t>Имтиёзли акциялар бўйича*</t>
  </si>
  <si>
    <t>Бошқа қимматли қоғозлар бўйича*</t>
  </si>
  <si>
    <t>бир дона акцияга сўмда:</t>
  </si>
  <si>
    <t>бир дона акциянинг номинал қийматига фоизда:</t>
  </si>
  <si>
    <t>бир дона қимматли қоғозга сўмда:</t>
  </si>
  <si>
    <t>бир дона қимматли қоғознинг номинал қийматига фоизда:</t>
  </si>
  <si>
    <t>ҳисобот даври якуни бўйича (сўмда):</t>
  </si>
  <si>
    <t>олдинги даврлар якуни бўйича (сўмда):</t>
  </si>
  <si>
    <t>ҚИММАТЛИ ҚОҒОЗЛАР БЎЙИЧА ДАРОМАДЛАРНИ ТЎЛАШ ЮЗАСИДАН МАВЖУД ҚАРЗДОРЛИК</t>
  </si>
  <si>
    <t>МАНСАБДОР ШАХСЛАРНИНГ (ИЖРОИЯ ОРГАНИНИНГ) ШАХСИЙ ТАРКИБИДАГИ ЎЗГАРИШЛАР</t>
  </si>
  <si>
    <t>ҲИСОБОТ ЙИЛИДА ҚЎШИМЧА ЧИҚАРИЛГАН ҚИММАТЛИ ҚОҒОЗЛАР ҲАҚИДАГИ АСОСИЙ МАЪЛУМОТЛАР***</t>
  </si>
  <si>
    <t>Эмитентнинг чиқариш тўғрисида қарор қабул қилган органи:</t>
  </si>
  <si>
    <t>Қимматли қоғознинг тури:</t>
  </si>
  <si>
    <t>Қимматли қоғозларнинг сони:</t>
  </si>
  <si>
    <t>Бир дона қимматли қоғознинг номинал қиймати:</t>
  </si>
  <si>
    <t>Чиқарилишнинг давлат рўйхатидан ўтказилган санаси:</t>
  </si>
  <si>
    <t>Чиқарилишнинг давлат рўйхатидан ўтказилган рақами:</t>
  </si>
  <si>
    <t>Жойлаштириш шакли:</t>
  </si>
  <si>
    <t>Жойлаштиришнинг бошланиш санаси:</t>
  </si>
  <si>
    <t>Жойлаштиришнинг якунланиш санаси:</t>
  </si>
  <si>
    <t>ҲИСОБОТ ЙИЛИДА ЭМИТЕНТ ФАОЛИЯТИДАГИ МУҲИМ ФАКТЛАР</t>
  </si>
  <si>
    <t>Муҳим факт номи</t>
  </si>
  <si>
    <t>Муҳим факт рақами</t>
  </si>
  <si>
    <t>Муҳим факт юз берган сана</t>
  </si>
  <si>
    <t>Муҳим факт эълон қилинган сана</t>
  </si>
  <si>
    <t>БАНКЛАР УЧУН БУХГАЛТЕРИЯ БАЛАНСИ</t>
  </si>
  <si>
    <t>Кўрсаткичлар номи</t>
  </si>
  <si>
    <t>Минг сўмда</t>
  </si>
  <si>
    <t>БАНКЛАР УЧУН МОЛИЯВИЙ НАТИЖАЛАР ТЎҒРИСИДАГИ ҲИСОБОТ</t>
  </si>
  <si>
    <t>АУДИТОРЛИК ТЕКШИРУВИ НАТИЖАЛАРИ ТЎҒРИСИДА МАЪЛУМОТ</t>
  </si>
  <si>
    <t>Аудиторлик ташкилотининг номи:</t>
  </si>
  <si>
    <t>Лицензия берилган сана:</t>
  </si>
  <si>
    <t>Лицензия рақами:</t>
  </si>
  <si>
    <t>Хулоса тури:</t>
  </si>
  <si>
    <t>Аудиторлик хулосаси берилган сана:</t>
  </si>
  <si>
    <t>Аудиторлик хулосасининг рақами:</t>
  </si>
  <si>
    <t>Текшириш ўтказган аудитор (аудиторлар)нинг Ф.И.Ш.:</t>
  </si>
  <si>
    <t>Аудиторлик хулосасининг нусхаси:****</t>
  </si>
  <si>
    <t>ҲИСОБОТ ЙИЛИДА ТУЗИЛГАН ЙИРИК БИТИМЛАР РЎЙХАТИ</t>
  </si>
  <si>
    <t>ҲИСОБОТ ЙИЛИДА АФФИЛЛАНГАН ШАХСЛАР БИЛАН ТУЗИЛГАН БИТИМЛАР РЎЙХАТИ</t>
  </si>
  <si>
    <t xml:space="preserve">Битим тузилган сана </t>
  </si>
  <si>
    <t>Контрагентнинг Ф.И.Ш. ёки тўлиқ номи</t>
  </si>
  <si>
    <t>Битим предмети</t>
  </si>
  <si>
    <t>Суммаси</t>
  </si>
  <si>
    <t>Эмитент битим бўйича ким ҳисобланади (товар ва хизматларни олувчи/бегоналаштирувчи)</t>
  </si>
  <si>
    <t>Эмитентнинг битимлар бўйича қарор қабул қилган органи</t>
  </si>
  <si>
    <t>Битимлар бўйича қабул қилинган қарорларнинг тўлиқ таърифи</t>
  </si>
  <si>
    <t>АФФИЛЛАНГАН ШАХСЛАР РЎЙХАТИ (ҳисобот йилининг якуни ҳолатига)</t>
  </si>
  <si>
    <t>Ф.И.Ш. ёки тўлиқ номи</t>
  </si>
  <si>
    <t>Жойлашган ери (яшаш жойи) (давлат, вилоят, шаҳар, туман)</t>
  </si>
  <si>
    <t>Улар аффилланган шахс деб эътироф этилиш асоси</t>
  </si>
  <si>
    <t>Асос (лар) содир этилган сана</t>
  </si>
  <si>
    <t>Ўзгариш санаси</t>
  </si>
  <si>
    <t>қарор қабул қилинган сана</t>
  </si>
  <si>
    <t>вазифага киришиш санаси</t>
  </si>
  <si>
    <t>Ф.И.Ш.</t>
  </si>
  <si>
    <t>Лавозими</t>
  </si>
  <si>
    <t>Эмитентнинг қарор қабул қилган органи</t>
  </si>
  <si>
    <t>Сайланган (тайинланган) / таркибдан чиқарилган (бўшатилган, ваколатларининг муддати тугаган)</t>
  </si>
  <si>
    <t>Эмитент ўзининг қимматли қоғозлари эгалари олдидаги мажбуриятларини бажариш муддатлари келганлиги</t>
  </si>
  <si>
    <t>Эмитентнинг юқори бошқарув органи томонидан қабул қилинган қарорлар</t>
  </si>
  <si>
    <t>06</t>
  </si>
  <si>
    <t>Мансабдор шахсларнинг (ижроия органининг) шахсий таркибидаги ўзгаришлар</t>
  </si>
  <si>
    <t>08</t>
  </si>
  <si>
    <t>Аффилланган шахслар рўйхатидаги ўзгаришлар</t>
  </si>
  <si>
    <t>36</t>
  </si>
  <si>
    <t>«ПрайсвотерхаусКуперс» Аудиторлик ташкилоти МЧЖ</t>
  </si>
  <si>
    <t>Ижобий хулоса</t>
  </si>
  <si>
    <t>ракамсиз</t>
  </si>
  <si>
    <t>Аудиторлик хулосаси 1 иловада келтирилади</t>
  </si>
  <si>
    <t>Бошқарув раиси</t>
  </si>
  <si>
    <t>Банк Кенгаши</t>
  </si>
  <si>
    <t>Тайинланган</t>
  </si>
  <si>
    <t>2014 йил 16 май</t>
  </si>
  <si>
    <t>Акциядорлар умумий йиғилиши</t>
  </si>
  <si>
    <t xml:space="preserve">Бошқарув раиси ўринбосари </t>
  </si>
  <si>
    <t>Умарова Ирода Мирзаевна</t>
  </si>
  <si>
    <t>Бош бухгалтер</t>
  </si>
  <si>
    <t>Юридик хизмат бошлиғи</t>
  </si>
  <si>
    <t>Ғазначилик департаменти бошлиғи</t>
  </si>
  <si>
    <t>йўқ</t>
  </si>
  <si>
    <t>«Invest Finance Bank» акциядорлик тижорат банки</t>
  </si>
  <si>
    <t>АТБ «InFinBank»</t>
  </si>
  <si>
    <t>Ўзбекистон  Республикаси, Тошкент шаҳри, Шайхонтохур тумани, А.Навоий кўчаси, 18б</t>
  </si>
  <si>
    <t>22220067</t>
  </si>
  <si>
    <t>96120</t>
  </si>
  <si>
    <t>1726277</t>
  </si>
  <si>
    <t>01041</t>
  </si>
  <si>
    <t>Ўзбекистон Республикаси Марказий банки</t>
  </si>
  <si>
    <t>INFB</t>
  </si>
  <si>
    <t>info@infinbank.com</t>
  </si>
  <si>
    <t>«INVEST FINANCE BANK» АКЦИЯДОРЛИК ТИЖОРАТ БАНКИНИНГ</t>
  </si>
  <si>
    <r>
      <t xml:space="preserve">Эмитентнинг ҳисоботни тасдиқлаган органи – </t>
    </r>
    <r>
      <rPr>
        <b/>
        <sz val="8"/>
        <color indexed="8"/>
        <rFont val="Times New Roman"/>
        <family val="1"/>
        <charset val="204"/>
      </rPr>
      <t>Акциядорларнинг йиллик умумий йиғилиши</t>
    </r>
  </si>
  <si>
    <t>00492</t>
  </si>
  <si>
    <t>2008 йил 12 феврал</t>
  </si>
  <si>
    <t>2. Банкнинг Узбекистон Республикаси Марказий банкидаги (УзРМБ) хисобвараклари</t>
  </si>
  <si>
    <t>3. Банкнинг бошка банклардаги хисобвараклари</t>
  </si>
  <si>
    <t>4. Олди сотди хисобвараклари</t>
  </si>
  <si>
    <t xml:space="preserve">     а. Қимматли қоғозлар</t>
  </si>
  <si>
    <t xml:space="preserve">     б. Қимматбаҳо металлар, тангалар, тошлар</t>
  </si>
  <si>
    <t xml:space="preserve">     в. Минус: Олди сотди ҳисобварақлари бўйича курилиши мумкин бўлган зарарлар</t>
  </si>
  <si>
    <t xml:space="preserve">     г. Олди сотди хисобварақлар, соф</t>
  </si>
  <si>
    <t>5   а. Инвестицииялар</t>
  </si>
  <si>
    <t>6. Репо битими бўйича сотиб олинган қимматли қоғозлар</t>
  </si>
  <si>
    <t xml:space="preserve">7. Кредит ва лизинг </t>
  </si>
  <si>
    <t xml:space="preserve">9. Молиявий интсрументлар бўйича мижозларнинг мажбуриятлар </t>
  </si>
  <si>
    <t>10. Асосий воситалар, чистые</t>
  </si>
  <si>
    <t>11. Хисобланган фоизлар</t>
  </si>
  <si>
    <t>12. Банкнинг бошқа хусусий мулки</t>
  </si>
  <si>
    <t xml:space="preserve">     а. Кўчмас мулкга қилинган инвестициилар</t>
  </si>
  <si>
    <t xml:space="preserve">     б. Кредит амалиётлари бўйича сотиб олинган бошқа активлар</t>
  </si>
  <si>
    <t>13. Бошка активлар</t>
  </si>
  <si>
    <t>14. Жами активлар</t>
  </si>
  <si>
    <t xml:space="preserve">     в. Минус: бошқа хусусий мулки бўйича курилиши мумкин бўлган зарарлар </t>
  </si>
  <si>
    <t xml:space="preserve">     г. Соф, банкнинг бошқа хусусий мулки </t>
  </si>
  <si>
    <t xml:space="preserve">  б. Минус: Инвестиция бўйича курилиши мумкин бўлган зарарлар</t>
  </si>
  <si>
    <t xml:space="preserve">  в. Инвестициилар, соф</t>
  </si>
  <si>
    <t xml:space="preserve">     б. Минус: векселлар бўйича курилиши мумкин бўлган зарарлар </t>
  </si>
  <si>
    <t xml:space="preserve">     в. Сотиб олинган векселлар, соф</t>
  </si>
  <si>
    <t xml:space="preserve">     а. Брутто кредитлар</t>
  </si>
  <si>
    <t xml:space="preserve">     б. Лизинг операцииялар, Брутто</t>
  </si>
  <si>
    <t xml:space="preserve">     в. Минус: кредит и лизинг бўйича курилиши мумкин бўлган зарарлар</t>
  </si>
  <si>
    <t xml:space="preserve">     г. Кредит ва лизинг, соф</t>
  </si>
  <si>
    <t>8.   а. Сотиб олинган векселлар</t>
  </si>
  <si>
    <t>МАЖБУРИЯТЛАР ВА ХУСУСИЙ КАПИТАЛ</t>
  </si>
  <si>
    <t>АКТИВЛАР</t>
  </si>
  <si>
    <t>Мажбуриятлар</t>
  </si>
  <si>
    <t>15. Талаб килиб олингунча сакланадиган депозитлар</t>
  </si>
  <si>
    <t>17. Муддатли депозитлар</t>
  </si>
  <si>
    <t>16. Жамгарма депозитлар</t>
  </si>
  <si>
    <t>18. Узбекистон Республикаси Марказий банкининг (УзРМБ) хисобвараклари</t>
  </si>
  <si>
    <t>19. Бошка банкларнинг хисобвараклари</t>
  </si>
  <si>
    <t xml:space="preserve">20. Kайта сотиб олиш мажбурияти билан сотилган қимматли қоғозлар </t>
  </si>
  <si>
    <t>21. Туланиши лозим булган кредит и лизинг</t>
  </si>
  <si>
    <t>22. Қарз қоғозлари</t>
  </si>
  <si>
    <t>23. Туланиши лозим булган хисобланган фоизлар</t>
  </si>
  <si>
    <t>24. Бошқа мажбуриятлар</t>
  </si>
  <si>
    <t>25. Жами мажбуриятлар</t>
  </si>
  <si>
    <t>Хусусий капитал</t>
  </si>
  <si>
    <t>26. Устав капитали</t>
  </si>
  <si>
    <t xml:space="preserve">     а. Акциилар - Оддий</t>
  </si>
  <si>
    <t xml:space="preserve">     б. Акциилар - Имтиёзли</t>
  </si>
  <si>
    <t>27. Қўшимча капитал</t>
  </si>
  <si>
    <t>28. Захира капитали</t>
  </si>
  <si>
    <t>29. Таксимланмаган фойда</t>
  </si>
  <si>
    <t xml:space="preserve">30. Жами хусусий капитал </t>
  </si>
  <si>
    <t xml:space="preserve">31. Жами мажбуриятлар ва хусусий капитал </t>
  </si>
  <si>
    <t xml:space="preserve">     а. Умумий захира жамғармаси </t>
  </si>
  <si>
    <t xml:space="preserve">     б. Девальвация бўйича захира</t>
  </si>
  <si>
    <t xml:space="preserve">     в. Бошқа захира ва жамғармалар </t>
  </si>
  <si>
    <t>а. Воситачилик хизматлари учун олинган даромадлар</t>
  </si>
  <si>
    <t>б. Бошка банклардаги хисобвараклар буйича фоизли даромадлар</t>
  </si>
  <si>
    <t>в. Сотиб олинган векселлар буйича фоизли даромадлар</t>
  </si>
  <si>
    <t>г. Инвестицияалр буйича фоизли даромадлар</t>
  </si>
  <si>
    <t>д. Қимматли қоғозлар олди сотди хисобвараклари буйича фоизли даромадлар</t>
  </si>
  <si>
    <t>е. Мижозларнинг мажбуриятлари буйича фоизли даромадлар</t>
  </si>
  <si>
    <t>ж. Тўланмаган акцептлар бўйича мижозларнинг мажбуриятлари буйича фоизли даромадлар</t>
  </si>
  <si>
    <t>и. Қайта сотиб олиш мажбурияти билан сотиб олинган қимматли қоғозлар буйича фоизли даромадлар</t>
  </si>
  <si>
    <t>к. Бошқа фоизли даромадлар</t>
  </si>
  <si>
    <t>л. Жами фоизли даромадлар</t>
  </si>
  <si>
    <t>з. Лизинг ва кредит операциялар буйича Фоиз, Дисконт (чегирма) ва бадаллар</t>
  </si>
  <si>
    <t>a. УзРМБ идаги хисобвараклар буйича фоизли даромадлар</t>
  </si>
  <si>
    <t>1. Фоизли даромадлар</t>
  </si>
  <si>
    <t>2. Фоизли харажатлар</t>
  </si>
  <si>
    <t>а. Талаб килиб олингунча сакланадиган депозитлар буйича фоизли харажатлар</t>
  </si>
  <si>
    <t>б. Жамгарма депозитлар буйича фоизли харажатлар</t>
  </si>
  <si>
    <t>в. Муддатли депозитлар буйича фоизли харажатлар</t>
  </si>
  <si>
    <t>г. УзРМБнинг хисобвараклари буйича фоизли харажатлар</t>
  </si>
  <si>
    <t>д. Бошка банкларнинг хисобвараклари буйича фоизли харажатлар</t>
  </si>
  <si>
    <t xml:space="preserve">е. Жами депозитлар буйича фоизли харажатлар </t>
  </si>
  <si>
    <t>ж. Кредитлар  буйича тўланиши лозим бўлган фоизли харажатлар</t>
  </si>
  <si>
    <t>з. Қимматли қоғозларни қайта сотиш битимлар бўйича фоизли харажатлар</t>
  </si>
  <si>
    <t>и. Бошка фоизли харажатлар</t>
  </si>
  <si>
    <t>к. Қарзлар бўйиса жами фоизли харажатлар</t>
  </si>
  <si>
    <t xml:space="preserve">л. Жами фоизли харажатлар </t>
  </si>
  <si>
    <t>3. Кредит ва лизинг буйича курилиши мумкин булган зарарларни бахолашгача бўлган соф фоизли даромадлар</t>
  </si>
  <si>
    <t>а. Минус: Кредит ва лизинг буйича курилиши мумкин булган зарарларни бахолаш</t>
  </si>
  <si>
    <t>б. Кредит ва лизинг буйича курилиши мумкин булган зарарларни бахолашдан кейин бўлган соф фоизли даромадлар</t>
  </si>
  <si>
    <t>4. Фоизсиз даромадлар</t>
  </si>
  <si>
    <t>б. Хорижий валютада олинган фойда</t>
  </si>
  <si>
    <t>в. Тижорат амалиётлари бўйича фойда</t>
  </si>
  <si>
    <t>г. Инвестициялар бўйича олинган фойда ва дивидендлар</t>
  </si>
  <si>
    <t>д. Бошқа фоизсиз даромадлар</t>
  </si>
  <si>
    <t>е. Жами фоизсиз даромадлар</t>
  </si>
  <si>
    <t>5. Фоизсиз харажатлар</t>
  </si>
  <si>
    <t>а. Воситачилик хизматлари учун харажатлар</t>
  </si>
  <si>
    <t>б. Хорижий валюта курилган зарарлар</t>
  </si>
  <si>
    <t>в. Олди сотди хисобвараклар бўйича зарарлар</t>
  </si>
  <si>
    <t>г. Инвестициялар бўйича зарарлар</t>
  </si>
  <si>
    <t>д. Бошқа фоизсиз харажатлар</t>
  </si>
  <si>
    <t>е. Жами фоизсиз харажатлар</t>
  </si>
  <si>
    <t>а. Банк хизматчиларининг иш хаки ва улар учун килинган бошка харажатлар</t>
  </si>
  <si>
    <t>б. Ижара ва таъминот харажатлари</t>
  </si>
  <si>
    <t>в. Хизмат сафари ва транспорт харажатлари</t>
  </si>
  <si>
    <t>г. Маъмурий харажатлар</t>
  </si>
  <si>
    <t>д. Репрезентация ва хайрия</t>
  </si>
  <si>
    <t>е. Эскириш харажатлари</t>
  </si>
  <si>
    <t>ж. Сугурта, солик ва бошка харажатлар</t>
  </si>
  <si>
    <t>з. Жами операцион харажатлар</t>
  </si>
  <si>
    <t>а. Фойда солигини бахолаш</t>
  </si>
  <si>
    <t>а. Кўзда тутилмаган даромад ёки зарарлар, соф</t>
  </si>
  <si>
    <t>б. Фойдага киритиладиган бошқа ўзгартиришлар, соф</t>
  </si>
  <si>
    <t>11. Соф фойда (зарар)</t>
  </si>
  <si>
    <t>10. Ўзгартиришларгача бўлган даромад</t>
  </si>
  <si>
    <t>9. Фойда солиғини тўлаш ва ўзгартиришларгача бўлган соф фойда</t>
  </si>
  <si>
    <t>8. Нокредит зарарларни бахолаш</t>
  </si>
  <si>
    <t>7. Операцион харажатлар</t>
  </si>
  <si>
    <t>6. Операцион харажатларгача булган соф даромад</t>
  </si>
  <si>
    <t>Mamatdjanov Faxritdin Djurayevich</t>
  </si>
  <si>
    <t>Abdullayev Zikirillo Sagdullayevich</t>
  </si>
  <si>
    <t>Nu'monov Baxrom Xamidullayevich</t>
  </si>
  <si>
    <t>Numanova Olga Leonidovna</t>
  </si>
  <si>
    <t>Fayziyev Ravshan Shuxratovich</t>
  </si>
  <si>
    <t>Zubairov Timur Rifxatovich</t>
  </si>
  <si>
    <t>Sabirov Valixan Sabirovich</t>
  </si>
  <si>
    <t>«InFinLeasing» Маъсулияти чекланган жамияти</t>
  </si>
  <si>
    <t>«Asia Insurans» Маъсулияти чекланган жамияти шаклидаги суғурта компанияси</t>
  </si>
  <si>
    <t>Ўзбекистон Республикаси, Тошкент шаҳри, Учтепа тумани</t>
  </si>
  <si>
    <t>2014 йил 19 ноябр</t>
  </si>
  <si>
    <t>Ўзбекистон Республикаси, Тошкент вилояти, Зангиота тумани</t>
  </si>
  <si>
    <t>Банк Кенгаши раиси</t>
  </si>
  <si>
    <t>Ўзбекистон Республикаси, Тошкент шаҳри, Мирзо Улугбек тумани</t>
  </si>
  <si>
    <t>Ўзбекистон Республикаси, Тошкент шаҳри, Миробод тумани</t>
  </si>
  <si>
    <t>Ўзбекистон Республикаси, Тошкент шаҳри, Яккасарой тумани</t>
  </si>
  <si>
    <t>Ўзбекистон Республикаси, Тошкент шахри, Юнусобод тумани</t>
  </si>
  <si>
    <t>Ўзбекистон Республикаси, Тошкент шахри, Олмазор тумани</t>
  </si>
  <si>
    <t>Ўзбекистон Республикаси, Тошкент вилояти, Чирчик шахри</t>
  </si>
  <si>
    <t>Ўзбекистон Республикаси, Тошкент шаҳри, Миробод туман, Чехов кўчаси, 10</t>
  </si>
  <si>
    <t>Ўзбекистон Республикаси, Тошкент шаҳар, Миробод туман, Саид барака кўчаси, 34</t>
  </si>
  <si>
    <t>Устав фондининг 20 ва ундан ортиқ фоизига Банк эгалик қилади</t>
  </si>
  <si>
    <t>2008 йил 21 феврал</t>
  </si>
  <si>
    <t>2005 йил 13 апрел</t>
  </si>
  <si>
    <t>Банк Бош бухгалтери</t>
  </si>
  <si>
    <t xml:space="preserve">Банк Бошқарув раиси ўринбосари </t>
  </si>
  <si>
    <t>Бонк Бошқаруви раиси</t>
  </si>
  <si>
    <t>Хисобот йилида Банк томонидан йирик битимлар тузилмаган</t>
  </si>
  <si>
    <t>Бош бухгалтери</t>
  </si>
  <si>
    <t>Ижроия органи раҳбари</t>
  </si>
  <si>
    <t>Веб-сайтда ахборот жойлаштирган ваколатли шахс</t>
  </si>
  <si>
    <t xml:space="preserve">2015 йил якунлари бўйича йиллик ҳисоботи </t>
  </si>
  <si>
    <r>
      <t xml:space="preserve">Ҳисоботни тасдиқлаш санаси – </t>
    </r>
    <r>
      <rPr>
        <b/>
        <sz val="8"/>
        <color indexed="8"/>
        <rFont val="Times New Roman"/>
        <family val="1"/>
        <charset val="204"/>
      </rPr>
      <t>2016 йил 25 май</t>
    </r>
  </si>
  <si>
    <t>www.infinbank.com</t>
  </si>
  <si>
    <t>Шайхонтохур тумани давлат солик инспекцияси, СТИР: 206 942 764</t>
  </si>
  <si>
    <t xml:space="preserve">Ўзбекистон республикаси Марказий банки томонидан 2007 йил 24 декабрда 75-рақам билан рўйхатга олинган </t>
  </si>
  <si>
    <t>2015 йил 22 май</t>
  </si>
  <si>
    <t>эгасининг номи ёзилган оддий акциялар</t>
  </si>
  <si>
    <t>130 000 000 (бир юз ўттиз миллион) дона</t>
  </si>
  <si>
    <t>1 000 (бир минг) сўм</t>
  </si>
  <si>
    <t>2015 йил 14 декабр</t>
  </si>
  <si>
    <t>Р0820 – 9</t>
  </si>
  <si>
    <t>Банк акциялари акциядорларга имтиёзли сотиб олиш ҳуқуқи тақдим этиш билан очиқ обуна орқали жойлаштирилади</t>
  </si>
  <si>
    <t>2016 йил 13 декабр</t>
  </si>
  <si>
    <t>2015 йил 29 декабр</t>
  </si>
  <si>
    <t>Ном узгариши</t>
  </si>
  <si>
    <t>Фаолиятнинг айрим турларини амалга ошириш учун лицензия олинганлиги</t>
  </si>
  <si>
    <t>22</t>
  </si>
  <si>
    <t>31</t>
  </si>
  <si>
    <t>32</t>
  </si>
  <si>
    <t>Қимматли қоғозлар бўйича даромадларни ҳисоблаш</t>
  </si>
  <si>
    <t>Қимматли қоғозларни чиқариш</t>
  </si>
  <si>
    <t>25</t>
  </si>
  <si>
    <t>Р0820 – 8</t>
  </si>
  <si>
    <t>Банк Кенгашининг 2015 йил 20 апрелдаги 37 – сонли қарори</t>
  </si>
  <si>
    <t>2015 йил 09 июн</t>
  </si>
  <si>
    <t>2015 йил 30 октябр</t>
  </si>
  <si>
    <t>10 000 000 (ўн миллион) дона</t>
  </si>
  <si>
    <t>2015 йил 9 июн</t>
  </si>
  <si>
    <t>Банк кенгашининг 2015 йил 20 ноябрдаги 116 – сонли қарори</t>
  </si>
  <si>
    <t>Р0820 – 9 эмиссия</t>
  </si>
  <si>
    <t>Р0820 – 8 эмиссия</t>
  </si>
  <si>
    <t>2130 2000 9000 0905 3001</t>
  </si>
  <si>
    <t>2016 йил 21 апрел</t>
  </si>
  <si>
    <t>Банк овоз берувчи акцияларининг 25 фоизига эгалик қилади</t>
  </si>
  <si>
    <t>Axmadjanov Aziz Nigmadjonovich</t>
  </si>
  <si>
    <t>Bakibayev Erkin Djurayevich</t>
  </si>
  <si>
    <t>Chumichev Gleb Modestovich</t>
  </si>
  <si>
    <t>Maxmudov Shuhrat Nosirovich</t>
  </si>
  <si>
    <t>Muinov Najmitdin Gofurovich</t>
  </si>
  <si>
    <t>Surkova Dina Gennadiyevna</t>
  </si>
  <si>
    <t>Mirsharipov Baxtiyor Mirtayirovich</t>
  </si>
  <si>
    <t>«Master Leasing» Маъсулияти чекланган жамияти</t>
  </si>
  <si>
    <t>159 сўм 76 тийин</t>
  </si>
  <si>
    <t>15,97%</t>
  </si>
  <si>
    <t>2013 йил 30 апрел</t>
  </si>
  <si>
    <t>2015 йил 21 май</t>
  </si>
  <si>
    <t>Ўзбекистон Республикаси, Тошкент вилояти, Янгийул тумани</t>
  </si>
  <si>
    <t>Аbdullayev Zikirillo Sagdullayevich</t>
  </si>
  <si>
    <t>Toshpulatxujayev Jamolxuja Omonxo'ja o'g'li</t>
  </si>
  <si>
    <t>Mirsabitov Xikmat Sunnatovich</t>
  </si>
  <si>
    <t xml:space="preserve">Мухаммадиев Отабек, Санжар Жаббор </t>
  </si>
  <si>
    <t>«InfinLeasing» Маъсулияти чекланган жамияти шаклидаги лизинг компанияси</t>
  </si>
  <si>
    <t>6 млрд.сўм</t>
  </si>
  <si>
    <t>Бош келишув асосида якка кредит шартномаларни имзолаган ҳолда лизинг фаолиятини амалга ошириш мақсадида молиялаштириш</t>
  </si>
  <si>
    <t>«InFinLeasing» МЧЖга лизинг фаолиятини амалга ошириши учун қайта тикланадиган кредит линиясини очиш масаласи Банк Кредит Қўмитасининг 19.02.2015 йилдаги 2015-28- сонли ҳамда Банк Бошқарувининг 19.02.2015 йилдаги 13- сонли баённома қарори шартларида тасдиқлансин</t>
  </si>
  <si>
    <t>2 млрд.сўм</t>
  </si>
  <si>
    <t>«InFinLeasing» МЧЖга лизинг фаолиятини амалга ошириши учун қайта тикланадиган кредит линиясини очиш масаласи Банк Кредит Қўмитасининг 25.02.2015 йилдаги 2015-28- сонли ҳамда Банк Бошқарувининг 25.02.2015 йилдаги 15- сонли баённома қарори шартларида тасдиқлансин</t>
  </si>
  <si>
    <t>180 млн.сўм</t>
  </si>
  <si>
    <t>«INFIN LEASING» МЧЖ билан Банк ўртасида Қарши шаҳар, Комилон МФЙ, Ўзбекистон кўчасида жойлашган, умумий майдони 1648,98 кв.м бўлган бино бўйича ижара шартнома имзолаш масаласи Банк Бошқарувининг 01.07.2015 йилдаги 63-сонли қарори шартлари доирасида маъқуллансин</t>
  </si>
  <si>
    <t>183 млн.сўм</t>
  </si>
  <si>
    <t>«INFIN LEASING» МЧЖ билан Банк ўртасида Навоий шаҳар, 7-Микрорайон, Меъморлар кўчасида жойлашган, умумий майдони 1551,67 кв.м эга бўлган бино бўйича ижара шартнома имзолаш масаласи Банк Бошқарувининг 01.07.2015 йилдаги 63-сонли қарори шартлари доирасида маъқуллансин</t>
  </si>
  <si>
    <t>Кўчмас мулни ижара шартномаси асосида фойдаланишга қабул қилиш</t>
  </si>
  <si>
    <t>«Master Leasing» Маъсулияти чекланган жамияти шаклидаги лизинг компанияси</t>
  </si>
  <si>
    <t>лизинг фаолиятини амалга ошириш мақсадида бир дона HOWO русумли автосамосвалининг хариди учун молиялаштириш</t>
  </si>
  <si>
    <t>525 млн.сўм</t>
  </si>
  <si>
    <t>«MASTER LEASING» МЧЖга лизинг фаолиятини амалга оширишида бир дона HOWO русумли автосамосвалини сотиб олиши учун кредит ажратиш масаласи Банк Кредит Қўмитасининг 29.07.2015 йилдаги 2015-212- сонли ҳамда Банк Бошқарувининг 29.07.2015 йилдаги 72- сонли баённома қарори шартларида тасдиқлансин</t>
  </si>
  <si>
    <t>2,5 млрд.сўм</t>
  </si>
  <si>
    <t xml:space="preserve">лизинг фаолиятини амалга оширишда ҳар хил турдаги мулкларнинг хариди учун молиялаштирилади (лизинг объекти - кўчмас мулк, автомобил воситаси, техника воситаси, ускуналар ва бошқа) кейинчалик мижозларга лизинг, ижара ва молиявий ижарага бериш </t>
  </si>
  <si>
    <t>«InFinLeasing» МЧЖга лизинг фаолиятини амалга ошириши учун қайта тикланадиган кредит линиясини очиш масаласи Банк Кредит Қўмитасининг 12.08.2015 йилдаги 2015-226- сонли ҳамда Банк Бошқарувининг 13.08.2015 йилдаги 81- сонли баённома қарори шартларида тасдиқлансин</t>
  </si>
  <si>
    <t>2015 йил 3 сентябр</t>
  </si>
  <si>
    <t>5 млрд.сўм</t>
  </si>
  <si>
    <t>«Master Leasing» МЧЖга лизинг фаолиятини амалга ошириши учун қайта тикланадиган кредит линиясини очиш масаласи Банк Кредит Қўмитасининг 02.12.2015 йилдаги 2015-375- сонли ҳамда Банк Бошқарувининг 02.12.2015 йилдаги 123- сонли баённома қарори шартларида тасдиқлансин</t>
  </si>
  <si>
    <t>366 млн.сўм</t>
  </si>
  <si>
    <t>360 млн.сўм</t>
  </si>
  <si>
    <t>«INFIN LEASING» МЧЖ билан Банк ўртасида Навоий шаҳар, 7-Микрорайон, Меъморлар кўчаси бўйида жойлашган бинонинг ижара шартномаси имзолаш масаласи Банк Бошқарувининг 31.12.2015 йилдаги 137-сонли қарори шартлари доирасида маъқуллансин</t>
  </si>
  <si>
    <t>«INFIN LEASING» МЧЖ билан Банк ўртасида Қарши шаҳри, Комилон махалла, Ўзбекистон кўчасида жойлашган бинонинг ижара шартномаси имзолаш масаласи Банк Бошқарувининг 31.12.2015 йилдаги 137-сонли қарори шартлари доирасида маъқуллансин</t>
  </si>
</sst>
</file>

<file path=xl/styles.xml><?xml version="1.0" encoding="utf-8"?>
<styleSheet xmlns="http://schemas.openxmlformats.org/spreadsheetml/2006/main">
  <numFmts count="2">
    <numFmt numFmtId="164" formatCode="#,##0.00\ _₽"/>
    <numFmt numFmtId="165" formatCode="#,##0\ _₽"/>
  </numFmts>
  <fonts count="10">
    <font>
      <sz val="11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165" fontId="4" fillId="0" borderId="1" xfId="0" applyNumberFormat="1" applyFont="1" applyFill="1" applyBorder="1" applyAlignment="1">
      <alignment horizontal="right" vertical="center" wrapText="1" inden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6" fillId="0" borderId="23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0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left" vertical="center"/>
    </xf>
    <xf numFmtId="2" fontId="1" fillId="0" borderId="3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horizontal="right" vertical="center" wrapText="1" indent="1"/>
    </xf>
    <xf numFmtId="165" fontId="4" fillId="0" borderId="7" xfId="0" applyNumberFormat="1" applyFont="1" applyFill="1" applyBorder="1" applyAlignment="1">
      <alignment horizontal="right" vertical="center" wrapText="1" indent="1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" fontId="1" fillId="0" borderId="5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2" fontId="1" fillId="0" borderId="3" xfId="0" applyNumberFormat="1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right" vertical="center" wrapText="1" inden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 wrapText="1" indent="1"/>
    </xf>
    <xf numFmtId="165" fontId="4" fillId="0" borderId="10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right" vertical="center" wrapText="1" indent="1"/>
    </xf>
    <xf numFmtId="0" fontId="3" fillId="0" borderId="1" xfId="0" applyFont="1" applyFill="1" applyBorder="1" applyAlignment="1">
      <alignment horizontal="left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165" fontId="3" fillId="0" borderId="10" xfId="0" applyNumberFormat="1" applyFont="1" applyFill="1" applyBorder="1" applyAlignment="1">
      <alignment horizontal="right" vertical="center" wrapText="1" indent="1"/>
    </xf>
    <xf numFmtId="165" fontId="3" fillId="0" borderId="8" xfId="0" applyNumberFormat="1" applyFont="1" applyFill="1" applyBorder="1" applyAlignment="1">
      <alignment horizontal="right" vertical="center" wrapText="1" indent="1"/>
    </xf>
    <xf numFmtId="165" fontId="3" fillId="0" borderId="7" xfId="0" applyNumberFormat="1" applyFont="1" applyFill="1" applyBorder="1" applyAlignment="1">
      <alignment horizontal="right" vertical="center" wrapText="1" indent="1"/>
    </xf>
    <xf numFmtId="165" fontId="3" fillId="3" borderId="1" xfId="0" applyNumberFormat="1" applyFont="1" applyFill="1" applyBorder="1" applyAlignment="1">
      <alignment horizontal="right" vertical="center" wrapText="1" indent="1"/>
    </xf>
    <xf numFmtId="0" fontId="3" fillId="3" borderId="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165" fontId="3" fillId="3" borderId="10" xfId="0" applyNumberFormat="1" applyFont="1" applyFill="1" applyBorder="1" applyAlignment="1">
      <alignment horizontal="right" vertical="center" wrapText="1" indent="1"/>
    </xf>
    <xf numFmtId="165" fontId="3" fillId="3" borderId="8" xfId="0" applyNumberFormat="1" applyFont="1" applyFill="1" applyBorder="1" applyAlignment="1">
      <alignment horizontal="right" vertical="center" wrapText="1" indent="1"/>
    </xf>
    <xf numFmtId="165" fontId="3" fillId="3" borderId="7" xfId="0" applyNumberFormat="1" applyFont="1" applyFill="1" applyBorder="1" applyAlignment="1">
      <alignment horizontal="right" vertical="center" wrapText="1" indent="1"/>
    </xf>
    <xf numFmtId="0" fontId="1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49" fontId="1" fillId="0" borderId="10" xfId="0" applyNumberFormat="1" applyFont="1" applyFill="1" applyBorder="1" applyAlignment="1">
      <alignment horizontal="left" vertical="center"/>
    </xf>
    <xf numFmtId="49" fontId="1" fillId="0" borderId="8" xfId="0" applyNumberFormat="1" applyFont="1" applyFill="1" applyBorder="1" applyAlignment="1">
      <alignment horizontal="left" vertical="center"/>
    </xf>
    <xf numFmtId="49" fontId="1" fillId="0" borderId="9" xfId="0" applyNumberFormat="1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74;&#1072;&#1103;%20&#1087;&#1072;&#1087;&#1082;&#1072;/&#1091;&#1079;&#1073;%20&#1073;&#1072;&#1083;&#1072;&#1085;&#1089;%203112201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6">
          <cell r="A6" t="str">
            <v>1. Кассадаги накд пул ва бошка тулов хужжатлари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74"/>
  <sheetViews>
    <sheetView tabSelected="1" workbookViewId="0">
      <selection activeCell="A3" sqref="A3:J3"/>
    </sheetView>
  </sheetViews>
  <sheetFormatPr defaultRowHeight="11.25"/>
  <cols>
    <col min="1" max="1" width="5.85546875" style="4" customWidth="1"/>
    <col min="2" max="2" width="11.28515625" style="1" customWidth="1"/>
    <col min="3" max="3" width="12.7109375" style="1" customWidth="1"/>
    <col min="4" max="4" width="24.7109375" style="1" customWidth="1"/>
    <col min="5" max="5" width="8.5703125" style="1" customWidth="1"/>
    <col min="6" max="6" width="26.140625" style="3" customWidth="1"/>
    <col min="7" max="7" width="12.5703125" style="3" customWidth="1"/>
    <col min="8" max="8" width="11.140625" style="1" customWidth="1"/>
    <col min="9" max="9" width="12.28515625" style="1" customWidth="1"/>
    <col min="10" max="10" width="16" style="1" customWidth="1"/>
    <col min="11" max="16384" width="9.140625" style="1"/>
  </cols>
  <sheetData>
    <row r="1" spans="1:10">
      <c r="A1" s="87" t="s">
        <v>123</v>
      </c>
      <c r="B1" s="87"/>
      <c r="C1" s="87"/>
      <c r="D1" s="87"/>
      <c r="E1" s="87"/>
      <c r="F1" s="87"/>
      <c r="G1" s="87"/>
      <c r="H1" s="87"/>
      <c r="I1" s="87"/>
      <c r="J1" s="87"/>
    </row>
    <row r="2" spans="1:10">
      <c r="A2" s="87" t="s">
        <v>271</v>
      </c>
      <c r="B2" s="87"/>
      <c r="C2" s="87"/>
      <c r="D2" s="87"/>
      <c r="E2" s="87"/>
      <c r="F2" s="87"/>
      <c r="G2" s="87"/>
      <c r="H2" s="87"/>
      <c r="I2" s="87"/>
      <c r="J2" s="87"/>
    </row>
    <row r="3" spans="1:10">
      <c r="A3" s="87"/>
      <c r="B3" s="87"/>
      <c r="C3" s="87"/>
      <c r="D3" s="87"/>
      <c r="E3" s="87"/>
      <c r="F3" s="87"/>
      <c r="G3" s="87"/>
      <c r="H3" s="87"/>
      <c r="I3" s="87"/>
      <c r="J3" s="87"/>
    </row>
    <row r="4" spans="1:10">
      <c r="A4" s="88" t="s">
        <v>124</v>
      </c>
      <c r="B4" s="88"/>
      <c r="C4" s="88"/>
      <c r="D4" s="88"/>
      <c r="E4" s="88"/>
      <c r="F4" s="88"/>
      <c r="G4" s="88"/>
      <c r="H4" s="88"/>
      <c r="I4" s="88"/>
      <c r="J4" s="88"/>
    </row>
    <row r="5" spans="1:10">
      <c r="A5" s="88" t="s">
        <v>272</v>
      </c>
      <c r="B5" s="88"/>
      <c r="C5" s="88"/>
      <c r="D5" s="88"/>
      <c r="E5" s="88"/>
      <c r="F5" s="88"/>
      <c r="G5" s="88"/>
      <c r="H5" s="88"/>
      <c r="I5" s="88"/>
      <c r="J5" s="88"/>
    </row>
    <row r="6" spans="1:10" ht="12" thickBot="1">
      <c r="A6" s="8"/>
      <c r="B6" s="9"/>
      <c r="C6" s="9"/>
      <c r="D6" s="9"/>
      <c r="E6" s="9"/>
      <c r="F6" s="9"/>
      <c r="G6" s="9"/>
      <c r="H6" s="9"/>
      <c r="I6" s="9"/>
      <c r="J6" s="9"/>
    </row>
    <row r="7" spans="1:10">
      <c r="A7" s="77">
        <v>1</v>
      </c>
      <c r="B7" s="58" t="s">
        <v>4</v>
      </c>
      <c r="C7" s="58"/>
      <c r="D7" s="58"/>
      <c r="E7" s="58"/>
      <c r="F7" s="58"/>
      <c r="G7" s="58"/>
      <c r="H7" s="58"/>
      <c r="I7" s="58"/>
      <c r="J7" s="59"/>
    </row>
    <row r="8" spans="1:10">
      <c r="A8" s="78"/>
      <c r="B8" s="43" t="s">
        <v>5</v>
      </c>
      <c r="C8" s="43"/>
      <c r="D8" s="43"/>
      <c r="E8" s="38" t="s">
        <v>113</v>
      </c>
      <c r="F8" s="38"/>
      <c r="G8" s="38"/>
      <c r="H8" s="38"/>
      <c r="I8" s="38"/>
      <c r="J8" s="39"/>
    </row>
    <row r="9" spans="1:10">
      <c r="A9" s="78"/>
      <c r="B9" s="43" t="s">
        <v>6</v>
      </c>
      <c r="C9" s="43"/>
      <c r="D9" s="43"/>
      <c r="E9" s="38" t="s">
        <v>114</v>
      </c>
      <c r="F9" s="38"/>
      <c r="G9" s="38"/>
      <c r="H9" s="38"/>
      <c r="I9" s="38"/>
      <c r="J9" s="39"/>
    </row>
    <row r="10" spans="1:10" ht="12" thickBot="1">
      <c r="A10" s="79"/>
      <c r="B10" s="85" t="s">
        <v>7</v>
      </c>
      <c r="C10" s="85"/>
      <c r="D10" s="85"/>
      <c r="E10" s="83" t="s">
        <v>121</v>
      </c>
      <c r="F10" s="83"/>
      <c r="G10" s="83"/>
      <c r="H10" s="83"/>
      <c r="I10" s="83"/>
      <c r="J10" s="84"/>
    </row>
    <row r="11" spans="1:10">
      <c r="A11" s="34">
        <v>2</v>
      </c>
      <c r="B11" s="58" t="s">
        <v>8</v>
      </c>
      <c r="C11" s="58"/>
      <c r="D11" s="58"/>
      <c r="E11" s="58"/>
      <c r="F11" s="58"/>
      <c r="G11" s="58"/>
      <c r="H11" s="58"/>
      <c r="I11" s="58"/>
      <c r="J11" s="59"/>
    </row>
    <row r="12" spans="1:10">
      <c r="A12" s="35"/>
      <c r="B12" s="43" t="s">
        <v>9</v>
      </c>
      <c r="C12" s="43"/>
      <c r="D12" s="43"/>
      <c r="E12" s="38" t="s">
        <v>115</v>
      </c>
      <c r="F12" s="38"/>
      <c r="G12" s="38"/>
      <c r="H12" s="38"/>
      <c r="I12" s="38"/>
      <c r="J12" s="39"/>
    </row>
    <row r="13" spans="1:10">
      <c r="A13" s="35"/>
      <c r="B13" s="43" t="s">
        <v>10</v>
      </c>
      <c r="C13" s="43"/>
      <c r="D13" s="43"/>
      <c r="E13" s="38" t="s">
        <v>115</v>
      </c>
      <c r="F13" s="38"/>
      <c r="G13" s="38"/>
      <c r="H13" s="38"/>
      <c r="I13" s="38"/>
      <c r="J13" s="39"/>
    </row>
    <row r="14" spans="1:10">
      <c r="A14" s="35"/>
      <c r="B14" s="43" t="s">
        <v>11</v>
      </c>
      <c r="C14" s="43"/>
      <c r="D14" s="43"/>
      <c r="E14" s="38" t="s">
        <v>122</v>
      </c>
      <c r="F14" s="38"/>
      <c r="G14" s="38"/>
      <c r="H14" s="38"/>
      <c r="I14" s="38"/>
      <c r="J14" s="39"/>
    </row>
    <row r="15" spans="1:10" ht="12" thickBot="1">
      <c r="A15" s="82"/>
      <c r="B15" s="85" t="s">
        <v>12</v>
      </c>
      <c r="C15" s="85"/>
      <c r="D15" s="85"/>
      <c r="E15" s="83" t="s">
        <v>273</v>
      </c>
      <c r="F15" s="83"/>
      <c r="G15" s="83"/>
      <c r="H15" s="83"/>
      <c r="I15" s="83"/>
      <c r="J15" s="84"/>
    </row>
    <row r="16" spans="1:10">
      <c r="A16" s="77">
        <v>3</v>
      </c>
      <c r="B16" s="58" t="s">
        <v>13</v>
      </c>
      <c r="C16" s="58"/>
      <c r="D16" s="58"/>
      <c r="E16" s="58"/>
      <c r="F16" s="58"/>
      <c r="G16" s="58"/>
      <c r="H16" s="58"/>
      <c r="I16" s="58"/>
      <c r="J16" s="59"/>
    </row>
    <row r="17" spans="1:10">
      <c r="A17" s="78"/>
      <c r="B17" s="43" t="s">
        <v>14</v>
      </c>
      <c r="C17" s="43"/>
      <c r="D17" s="43"/>
      <c r="E17" s="100" t="s">
        <v>120</v>
      </c>
      <c r="F17" s="38"/>
      <c r="G17" s="38"/>
      <c r="H17" s="38"/>
      <c r="I17" s="38"/>
      <c r="J17" s="39"/>
    </row>
    <row r="18" spans="1:10">
      <c r="A18" s="78"/>
      <c r="B18" s="43" t="s">
        <v>15</v>
      </c>
      <c r="C18" s="43"/>
      <c r="D18" s="43"/>
      <c r="E18" s="60" t="s">
        <v>302</v>
      </c>
      <c r="F18" s="60"/>
      <c r="G18" s="60"/>
      <c r="H18" s="60"/>
      <c r="I18" s="60"/>
      <c r="J18" s="61"/>
    </row>
    <row r="19" spans="1:10" ht="12" thickBot="1">
      <c r="A19" s="79"/>
      <c r="B19" s="85" t="s">
        <v>0</v>
      </c>
      <c r="C19" s="85"/>
      <c r="D19" s="85"/>
      <c r="E19" s="94" t="s">
        <v>119</v>
      </c>
      <c r="F19" s="94"/>
      <c r="G19" s="94"/>
      <c r="H19" s="94"/>
      <c r="I19" s="94"/>
      <c r="J19" s="95"/>
    </row>
    <row r="20" spans="1:10">
      <c r="A20" s="47">
        <v>4</v>
      </c>
      <c r="B20" s="58" t="s">
        <v>16</v>
      </c>
      <c r="C20" s="58"/>
      <c r="D20" s="58"/>
      <c r="E20" s="58"/>
      <c r="F20" s="58"/>
      <c r="G20" s="58"/>
      <c r="H20" s="58"/>
      <c r="I20" s="58"/>
      <c r="J20" s="59"/>
    </row>
    <row r="21" spans="1:10">
      <c r="A21" s="48"/>
      <c r="B21" s="43" t="s">
        <v>17</v>
      </c>
      <c r="C21" s="43"/>
      <c r="D21" s="43"/>
      <c r="E21" s="38" t="s">
        <v>275</v>
      </c>
      <c r="F21" s="38"/>
      <c r="G21" s="38"/>
      <c r="H21" s="38"/>
      <c r="I21" s="38"/>
      <c r="J21" s="39"/>
    </row>
    <row r="22" spans="1:10" ht="12" thickBot="1">
      <c r="A22" s="48"/>
      <c r="B22" s="85" t="s">
        <v>18</v>
      </c>
      <c r="C22" s="85"/>
      <c r="D22" s="85"/>
      <c r="E22" s="86" t="s">
        <v>274</v>
      </c>
      <c r="F22" s="83"/>
      <c r="G22" s="83"/>
      <c r="H22" s="83"/>
      <c r="I22" s="83"/>
      <c r="J22" s="84"/>
    </row>
    <row r="23" spans="1:10">
      <c r="A23" s="48"/>
      <c r="B23" s="58" t="s">
        <v>19</v>
      </c>
      <c r="C23" s="58"/>
      <c r="D23" s="58"/>
      <c r="E23" s="58"/>
      <c r="F23" s="58"/>
      <c r="G23" s="58"/>
      <c r="H23" s="58"/>
      <c r="I23" s="58"/>
      <c r="J23" s="59"/>
    </row>
    <row r="24" spans="1:10">
      <c r="A24" s="48"/>
      <c r="B24" s="43" t="s">
        <v>20</v>
      </c>
      <c r="C24" s="43"/>
      <c r="D24" s="43"/>
      <c r="E24" s="60" t="s">
        <v>3</v>
      </c>
      <c r="F24" s="60"/>
      <c r="G24" s="60"/>
      <c r="H24" s="60"/>
      <c r="I24" s="60"/>
      <c r="J24" s="61"/>
    </row>
    <row r="25" spans="1:10">
      <c r="A25" s="48"/>
      <c r="B25" s="43" t="s">
        <v>21</v>
      </c>
      <c r="C25" s="43"/>
      <c r="D25" s="43"/>
      <c r="E25" s="60" t="s">
        <v>116</v>
      </c>
      <c r="F25" s="60"/>
      <c r="G25" s="60"/>
      <c r="H25" s="60"/>
      <c r="I25" s="60"/>
      <c r="J25" s="61"/>
    </row>
    <row r="26" spans="1:10">
      <c r="A26" s="48"/>
      <c r="B26" s="43" t="s">
        <v>22</v>
      </c>
      <c r="C26" s="43"/>
      <c r="D26" s="43"/>
      <c r="E26" s="60" t="s">
        <v>117</v>
      </c>
      <c r="F26" s="60"/>
      <c r="G26" s="60"/>
      <c r="H26" s="60"/>
      <c r="I26" s="60"/>
      <c r="J26" s="61"/>
    </row>
    <row r="27" spans="1:10" ht="12" thickBot="1">
      <c r="A27" s="76"/>
      <c r="B27" s="85" t="s">
        <v>23</v>
      </c>
      <c r="C27" s="85"/>
      <c r="D27" s="85"/>
      <c r="E27" s="94" t="s">
        <v>118</v>
      </c>
      <c r="F27" s="94"/>
      <c r="G27" s="94"/>
      <c r="H27" s="94"/>
      <c r="I27" s="94"/>
      <c r="J27" s="95"/>
    </row>
    <row r="28" spans="1:10">
      <c r="A28" s="34">
        <v>5</v>
      </c>
      <c r="B28" s="58" t="s">
        <v>24</v>
      </c>
      <c r="C28" s="58"/>
      <c r="D28" s="58"/>
      <c r="E28" s="58"/>
      <c r="F28" s="58"/>
      <c r="G28" s="58"/>
      <c r="H28" s="58"/>
      <c r="I28" s="58"/>
      <c r="J28" s="59"/>
    </row>
    <row r="29" spans="1:10">
      <c r="A29" s="35"/>
      <c r="B29" s="43" t="s">
        <v>25</v>
      </c>
      <c r="C29" s="43"/>
      <c r="D29" s="43"/>
      <c r="E29" s="98">
        <f>G222/I153</f>
        <v>0.14525040820761986</v>
      </c>
      <c r="F29" s="98"/>
      <c r="G29" s="98"/>
      <c r="H29" s="98"/>
      <c r="I29" s="98"/>
      <c r="J29" s="99"/>
    </row>
    <row r="30" spans="1:10">
      <c r="A30" s="35"/>
      <c r="B30" s="43" t="s">
        <v>26</v>
      </c>
      <c r="C30" s="43"/>
      <c r="D30" s="43"/>
      <c r="E30" s="62">
        <f>0.78</f>
        <v>0.78</v>
      </c>
      <c r="F30" s="62"/>
      <c r="G30" s="62"/>
      <c r="H30" s="62"/>
      <c r="I30" s="62"/>
      <c r="J30" s="63"/>
    </row>
    <row r="31" spans="1:10">
      <c r="A31" s="35"/>
      <c r="B31" s="43" t="s">
        <v>27</v>
      </c>
      <c r="C31" s="43"/>
      <c r="D31" s="43"/>
      <c r="E31" s="62">
        <f>0.768</f>
        <v>0.76800000000000002</v>
      </c>
      <c r="F31" s="62"/>
      <c r="G31" s="62"/>
      <c r="H31" s="62"/>
      <c r="I31" s="62"/>
      <c r="J31" s="63"/>
    </row>
    <row r="32" spans="1:10">
      <c r="A32" s="35"/>
      <c r="B32" s="43" t="s">
        <v>28</v>
      </c>
      <c r="C32" s="43"/>
      <c r="D32" s="43"/>
      <c r="E32" s="62">
        <f>(65598104/203685450)</f>
        <v>0.32205591513777737</v>
      </c>
      <c r="F32" s="62"/>
      <c r="G32" s="62"/>
      <c r="H32" s="62"/>
      <c r="I32" s="62"/>
      <c r="J32" s="63"/>
    </row>
    <row r="33" spans="1:10" ht="12" thickBot="1">
      <c r="A33" s="82"/>
      <c r="B33" s="85" t="s">
        <v>29</v>
      </c>
      <c r="C33" s="85"/>
      <c r="D33" s="85"/>
      <c r="E33" s="62">
        <f>(65598104/2149192)</f>
        <v>30.522216721446945</v>
      </c>
      <c r="F33" s="62"/>
      <c r="G33" s="62"/>
      <c r="H33" s="62"/>
      <c r="I33" s="62"/>
      <c r="J33" s="63"/>
    </row>
    <row r="34" spans="1:10">
      <c r="A34" s="47">
        <v>6</v>
      </c>
      <c r="B34" s="58" t="s">
        <v>30</v>
      </c>
      <c r="C34" s="58"/>
      <c r="D34" s="58"/>
      <c r="E34" s="58"/>
      <c r="F34" s="58"/>
      <c r="G34" s="58"/>
      <c r="H34" s="58"/>
      <c r="I34" s="58"/>
      <c r="J34" s="59"/>
    </row>
    <row r="35" spans="1:10">
      <c r="A35" s="48"/>
      <c r="B35" s="91" t="s">
        <v>31</v>
      </c>
      <c r="C35" s="92"/>
      <c r="D35" s="92"/>
      <c r="E35" s="92"/>
      <c r="F35" s="92"/>
      <c r="G35" s="92"/>
      <c r="H35" s="92"/>
      <c r="I35" s="92"/>
      <c r="J35" s="93"/>
    </row>
    <row r="36" spans="1:10">
      <c r="A36" s="48"/>
      <c r="B36" s="43" t="s">
        <v>34</v>
      </c>
      <c r="C36" s="43"/>
      <c r="D36" s="43"/>
      <c r="E36" s="96" t="s">
        <v>313</v>
      </c>
      <c r="F36" s="96"/>
      <c r="G36" s="96"/>
      <c r="H36" s="96"/>
      <c r="I36" s="96"/>
      <c r="J36" s="97"/>
    </row>
    <row r="37" spans="1:10">
      <c r="A37" s="48"/>
      <c r="B37" s="43" t="s">
        <v>35</v>
      </c>
      <c r="C37" s="43"/>
      <c r="D37" s="43"/>
      <c r="E37" s="96" t="s">
        <v>314</v>
      </c>
      <c r="F37" s="96"/>
      <c r="G37" s="96"/>
      <c r="H37" s="96"/>
      <c r="I37" s="96"/>
      <c r="J37" s="97"/>
    </row>
    <row r="38" spans="1:10">
      <c r="A38" s="48"/>
      <c r="B38" s="91" t="s">
        <v>32</v>
      </c>
      <c r="C38" s="92"/>
      <c r="D38" s="92"/>
      <c r="E38" s="92"/>
      <c r="F38" s="92"/>
      <c r="G38" s="92"/>
      <c r="H38" s="92"/>
      <c r="I38" s="92"/>
      <c r="J38" s="93"/>
    </row>
    <row r="39" spans="1:10">
      <c r="A39" s="48"/>
      <c r="B39" s="43" t="s">
        <v>34</v>
      </c>
      <c r="C39" s="43"/>
      <c r="D39" s="43"/>
      <c r="E39" s="60" t="s">
        <v>112</v>
      </c>
      <c r="F39" s="60"/>
      <c r="G39" s="60"/>
      <c r="H39" s="60"/>
      <c r="I39" s="60"/>
      <c r="J39" s="61"/>
    </row>
    <row r="40" spans="1:10">
      <c r="A40" s="48"/>
      <c r="B40" s="43" t="s">
        <v>35</v>
      </c>
      <c r="C40" s="43"/>
      <c r="D40" s="43"/>
      <c r="E40" s="60" t="s">
        <v>112</v>
      </c>
      <c r="F40" s="60"/>
      <c r="G40" s="60"/>
      <c r="H40" s="60"/>
      <c r="I40" s="60"/>
      <c r="J40" s="61"/>
    </row>
    <row r="41" spans="1:10">
      <c r="A41" s="48"/>
      <c r="B41" s="91" t="s">
        <v>33</v>
      </c>
      <c r="C41" s="92"/>
      <c r="D41" s="92"/>
      <c r="E41" s="92"/>
      <c r="F41" s="92"/>
      <c r="G41" s="92"/>
      <c r="H41" s="92"/>
      <c r="I41" s="92"/>
      <c r="J41" s="93"/>
    </row>
    <row r="42" spans="1:10">
      <c r="A42" s="48"/>
      <c r="B42" s="43" t="s">
        <v>36</v>
      </c>
      <c r="C42" s="43"/>
      <c r="D42" s="43"/>
      <c r="E42" s="60" t="s">
        <v>112</v>
      </c>
      <c r="F42" s="60"/>
      <c r="G42" s="60"/>
      <c r="H42" s="60"/>
      <c r="I42" s="60"/>
      <c r="J42" s="61"/>
    </row>
    <row r="43" spans="1:10" ht="12" thickBot="1">
      <c r="A43" s="76"/>
      <c r="B43" s="43" t="s">
        <v>37</v>
      </c>
      <c r="C43" s="43"/>
      <c r="D43" s="43"/>
      <c r="E43" s="60" t="s">
        <v>112</v>
      </c>
      <c r="F43" s="60"/>
      <c r="G43" s="60"/>
      <c r="H43" s="60"/>
      <c r="I43" s="60"/>
      <c r="J43" s="61"/>
    </row>
    <row r="44" spans="1:10">
      <c r="A44" s="47">
        <v>7</v>
      </c>
      <c r="B44" s="58" t="s">
        <v>40</v>
      </c>
      <c r="C44" s="58"/>
      <c r="D44" s="58"/>
      <c r="E44" s="58"/>
      <c r="F44" s="58"/>
      <c r="G44" s="58"/>
      <c r="H44" s="58"/>
      <c r="I44" s="58"/>
      <c r="J44" s="59"/>
    </row>
    <row r="45" spans="1:10">
      <c r="A45" s="48"/>
      <c r="B45" s="91" t="s">
        <v>31</v>
      </c>
      <c r="C45" s="92"/>
      <c r="D45" s="92"/>
      <c r="E45" s="92"/>
      <c r="F45" s="92"/>
      <c r="G45" s="92"/>
      <c r="H45" s="92"/>
      <c r="I45" s="92"/>
      <c r="J45" s="93"/>
    </row>
    <row r="46" spans="1:10">
      <c r="A46" s="48"/>
      <c r="B46" s="43" t="s">
        <v>38</v>
      </c>
      <c r="C46" s="43"/>
      <c r="D46" s="43"/>
      <c r="E46" s="60" t="s">
        <v>112</v>
      </c>
      <c r="F46" s="60"/>
      <c r="G46" s="60"/>
      <c r="H46" s="60"/>
      <c r="I46" s="60"/>
      <c r="J46" s="61"/>
    </row>
    <row r="47" spans="1:10">
      <c r="A47" s="48"/>
      <c r="B47" s="43" t="s">
        <v>39</v>
      </c>
      <c r="C47" s="43"/>
      <c r="D47" s="43"/>
      <c r="E47" s="60" t="s">
        <v>112</v>
      </c>
      <c r="F47" s="60"/>
      <c r="G47" s="60"/>
      <c r="H47" s="60"/>
      <c r="I47" s="60"/>
      <c r="J47" s="61"/>
    </row>
    <row r="48" spans="1:10">
      <c r="A48" s="48"/>
      <c r="B48" s="91" t="s">
        <v>32</v>
      </c>
      <c r="C48" s="92"/>
      <c r="D48" s="92"/>
      <c r="E48" s="92"/>
      <c r="F48" s="92"/>
      <c r="G48" s="92"/>
      <c r="H48" s="92"/>
      <c r="I48" s="92"/>
      <c r="J48" s="93"/>
    </row>
    <row r="49" spans="1:10">
      <c r="A49" s="48"/>
      <c r="B49" s="43" t="s">
        <v>38</v>
      </c>
      <c r="C49" s="43"/>
      <c r="D49" s="43"/>
      <c r="E49" s="60" t="s">
        <v>112</v>
      </c>
      <c r="F49" s="60"/>
      <c r="G49" s="60"/>
      <c r="H49" s="60"/>
      <c r="I49" s="60"/>
      <c r="J49" s="61"/>
    </row>
    <row r="50" spans="1:10">
      <c r="A50" s="48"/>
      <c r="B50" s="43" t="s">
        <v>39</v>
      </c>
      <c r="C50" s="43"/>
      <c r="D50" s="43"/>
      <c r="E50" s="60" t="s">
        <v>112</v>
      </c>
      <c r="F50" s="60"/>
      <c r="G50" s="60"/>
      <c r="H50" s="60"/>
      <c r="I50" s="60"/>
      <c r="J50" s="61"/>
    </row>
    <row r="51" spans="1:10">
      <c r="A51" s="48"/>
      <c r="B51" s="91" t="s">
        <v>33</v>
      </c>
      <c r="C51" s="92"/>
      <c r="D51" s="92"/>
      <c r="E51" s="92"/>
      <c r="F51" s="92"/>
      <c r="G51" s="92"/>
      <c r="H51" s="92"/>
      <c r="I51" s="92"/>
      <c r="J51" s="93"/>
    </row>
    <row r="52" spans="1:10">
      <c r="A52" s="48"/>
      <c r="B52" s="43" t="s">
        <v>38</v>
      </c>
      <c r="C52" s="43"/>
      <c r="D52" s="43"/>
      <c r="E52" s="60" t="s">
        <v>112</v>
      </c>
      <c r="F52" s="60"/>
      <c r="G52" s="60"/>
      <c r="H52" s="60"/>
      <c r="I52" s="60"/>
      <c r="J52" s="61"/>
    </row>
    <row r="53" spans="1:10" ht="12" thickBot="1">
      <c r="A53" s="48"/>
      <c r="B53" s="43" t="s">
        <v>39</v>
      </c>
      <c r="C53" s="43"/>
      <c r="D53" s="43"/>
      <c r="E53" s="60" t="s">
        <v>112</v>
      </c>
      <c r="F53" s="60"/>
      <c r="G53" s="60"/>
      <c r="H53" s="60"/>
      <c r="I53" s="60"/>
      <c r="J53" s="61"/>
    </row>
    <row r="54" spans="1:10">
      <c r="A54" s="47">
        <v>8</v>
      </c>
      <c r="B54" s="113" t="s">
        <v>41</v>
      </c>
      <c r="C54" s="80"/>
      <c r="D54" s="80"/>
      <c r="E54" s="80"/>
      <c r="F54" s="80"/>
      <c r="G54" s="80"/>
      <c r="H54" s="80"/>
      <c r="I54" s="80"/>
      <c r="J54" s="81"/>
    </row>
    <row r="55" spans="1:10">
      <c r="A55" s="48"/>
      <c r="B55" s="29" t="s">
        <v>84</v>
      </c>
      <c r="C55" s="29"/>
      <c r="D55" s="64" t="s">
        <v>87</v>
      </c>
      <c r="E55" s="101" t="s">
        <v>88</v>
      </c>
      <c r="F55" s="102"/>
      <c r="G55" s="101" t="s">
        <v>89</v>
      </c>
      <c r="H55" s="102"/>
      <c r="I55" s="101" t="s">
        <v>90</v>
      </c>
      <c r="J55" s="110"/>
    </row>
    <row r="56" spans="1:10" ht="22.5">
      <c r="A56" s="48"/>
      <c r="B56" s="2" t="s">
        <v>85</v>
      </c>
      <c r="C56" s="2" t="s">
        <v>86</v>
      </c>
      <c r="D56" s="65"/>
      <c r="E56" s="103"/>
      <c r="F56" s="104"/>
      <c r="G56" s="103"/>
      <c r="H56" s="104"/>
      <c r="I56" s="103"/>
      <c r="J56" s="111"/>
    </row>
    <row r="57" spans="1:10" s="13" customFormat="1" ht="24" customHeight="1">
      <c r="A57" s="48"/>
      <c r="B57" s="89" t="s">
        <v>105</v>
      </c>
      <c r="C57" s="89"/>
      <c r="D57" s="17" t="s">
        <v>241</v>
      </c>
      <c r="E57" s="90" t="s">
        <v>102</v>
      </c>
      <c r="F57" s="90"/>
      <c r="G57" s="90" t="s">
        <v>106</v>
      </c>
      <c r="H57" s="66"/>
      <c r="I57" s="90" t="s">
        <v>104</v>
      </c>
      <c r="J57" s="90"/>
    </row>
    <row r="58" spans="1:10" s="13" customFormat="1" ht="24" customHeight="1">
      <c r="A58" s="48"/>
      <c r="B58" s="89" t="s">
        <v>276</v>
      </c>
      <c r="C58" s="89"/>
      <c r="D58" s="17" t="s">
        <v>242</v>
      </c>
      <c r="E58" s="90" t="s">
        <v>107</v>
      </c>
      <c r="F58" s="90"/>
      <c r="G58" s="66" t="s">
        <v>103</v>
      </c>
      <c r="H58" s="66"/>
      <c r="I58" s="90" t="s">
        <v>104</v>
      </c>
      <c r="J58" s="90"/>
    </row>
    <row r="59" spans="1:10" s="13" customFormat="1" ht="24" customHeight="1">
      <c r="A59" s="48"/>
      <c r="B59" s="89" t="s">
        <v>276</v>
      </c>
      <c r="C59" s="89"/>
      <c r="D59" s="17" t="s">
        <v>243</v>
      </c>
      <c r="E59" s="90" t="s">
        <v>107</v>
      </c>
      <c r="F59" s="90"/>
      <c r="G59" s="66" t="s">
        <v>103</v>
      </c>
      <c r="H59" s="66"/>
      <c r="I59" s="90" t="s">
        <v>104</v>
      </c>
      <c r="J59" s="90"/>
    </row>
    <row r="60" spans="1:10" s="13" customFormat="1" ht="24" customHeight="1">
      <c r="A60" s="48"/>
      <c r="B60" s="89" t="s">
        <v>276</v>
      </c>
      <c r="C60" s="89"/>
      <c r="D60" s="17" t="s">
        <v>244</v>
      </c>
      <c r="E60" s="90" t="s">
        <v>107</v>
      </c>
      <c r="F60" s="90"/>
      <c r="G60" s="66" t="s">
        <v>103</v>
      </c>
      <c r="H60" s="66"/>
      <c r="I60" s="90" t="s">
        <v>104</v>
      </c>
      <c r="J60" s="90"/>
    </row>
    <row r="61" spans="1:10" s="13" customFormat="1" ht="24" customHeight="1">
      <c r="A61" s="48"/>
      <c r="B61" s="89" t="s">
        <v>276</v>
      </c>
      <c r="C61" s="89"/>
      <c r="D61" s="17" t="s">
        <v>108</v>
      </c>
      <c r="E61" s="90" t="s">
        <v>109</v>
      </c>
      <c r="F61" s="90"/>
      <c r="G61" s="66" t="s">
        <v>103</v>
      </c>
      <c r="H61" s="66"/>
      <c r="I61" s="90" t="s">
        <v>104</v>
      </c>
      <c r="J61" s="90"/>
    </row>
    <row r="62" spans="1:10" s="13" customFormat="1" ht="24" customHeight="1">
      <c r="A62" s="48"/>
      <c r="B62" s="89" t="s">
        <v>276</v>
      </c>
      <c r="C62" s="89"/>
      <c r="D62" s="17" t="s">
        <v>245</v>
      </c>
      <c r="E62" s="90" t="s">
        <v>111</v>
      </c>
      <c r="F62" s="90"/>
      <c r="G62" s="66" t="s">
        <v>103</v>
      </c>
      <c r="H62" s="66"/>
      <c r="I62" s="90" t="s">
        <v>104</v>
      </c>
      <c r="J62" s="90"/>
    </row>
    <row r="63" spans="1:10" s="13" customFormat="1" ht="24" customHeight="1" thickBot="1">
      <c r="A63" s="48"/>
      <c r="B63" s="108" t="s">
        <v>276</v>
      </c>
      <c r="C63" s="108"/>
      <c r="D63" s="18" t="s">
        <v>246</v>
      </c>
      <c r="E63" s="109" t="s">
        <v>110</v>
      </c>
      <c r="F63" s="109"/>
      <c r="G63" s="112" t="s">
        <v>103</v>
      </c>
      <c r="H63" s="112"/>
      <c r="I63" s="109" t="s">
        <v>104</v>
      </c>
      <c r="J63" s="109"/>
    </row>
    <row r="64" spans="1:10">
      <c r="A64" s="34">
        <v>9</v>
      </c>
      <c r="B64" s="58" t="s">
        <v>42</v>
      </c>
      <c r="C64" s="164"/>
      <c r="D64" s="164"/>
      <c r="E64" s="164"/>
      <c r="F64" s="164"/>
      <c r="G64" s="164"/>
      <c r="H64" s="164"/>
      <c r="I64" s="164"/>
      <c r="J64" s="165"/>
    </row>
    <row r="65" spans="1:10" s="13" customFormat="1">
      <c r="A65" s="35"/>
      <c r="B65" s="135" t="s">
        <v>301</v>
      </c>
      <c r="C65" s="135"/>
      <c r="D65" s="135"/>
      <c r="E65" s="135"/>
      <c r="F65" s="135"/>
      <c r="G65" s="135"/>
      <c r="H65" s="135"/>
      <c r="I65" s="135"/>
      <c r="J65" s="136"/>
    </row>
    <row r="66" spans="1:10" s="13" customFormat="1">
      <c r="A66" s="35"/>
      <c r="B66" s="43" t="s">
        <v>43</v>
      </c>
      <c r="C66" s="43"/>
      <c r="D66" s="43"/>
      <c r="E66" s="38" t="s">
        <v>294</v>
      </c>
      <c r="F66" s="38"/>
      <c r="G66" s="38"/>
      <c r="H66" s="38"/>
      <c r="I66" s="38"/>
      <c r="J66" s="39"/>
    </row>
    <row r="67" spans="1:10" s="13" customFormat="1">
      <c r="A67" s="35"/>
      <c r="B67" s="43" t="s">
        <v>44</v>
      </c>
      <c r="C67" s="43"/>
      <c r="D67" s="43"/>
      <c r="E67" s="38" t="s">
        <v>277</v>
      </c>
      <c r="F67" s="38"/>
      <c r="G67" s="38"/>
      <c r="H67" s="38"/>
      <c r="I67" s="38"/>
      <c r="J67" s="39"/>
    </row>
    <row r="68" spans="1:10" s="13" customFormat="1">
      <c r="A68" s="35"/>
      <c r="B68" s="43" t="s">
        <v>45</v>
      </c>
      <c r="C68" s="43"/>
      <c r="D68" s="43"/>
      <c r="E68" s="38" t="s">
        <v>297</v>
      </c>
      <c r="F68" s="38"/>
      <c r="G68" s="38"/>
      <c r="H68" s="38"/>
      <c r="I68" s="38"/>
      <c r="J68" s="39"/>
    </row>
    <row r="69" spans="1:10" s="13" customFormat="1">
      <c r="A69" s="35"/>
      <c r="B69" s="43" t="s">
        <v>46</v>
      </c>
      <c r="C69" s="43"/>
      <c r="D69" s="43"/>
      <c r="E69" s="38" t="s">
        <v>279</v>
      </c>
      <c r="F69" s="38"/>
      <c r="G69" s="38"/>
      <c r="H69" s="38"/>
      <c r="I69" s="38"/>
      <c r="J69" s="39"/>
    </row>
    <row r="70" spans="1:10" s="13" customFormat="1">
      <c r="A70" s="35"/>
      <c r="B70" s="43" t="s">
        <v>47</v>
      </c>
      <c r="C70" s="43"/>
      <c r="D70" s="43"/>
      <c r="E70" s="38" t="s">
        <v>298</v>
      </c>
      <c r="F70" s="38"/>
      <c r="G70" s="38"/>
      <c r="H70" s="38"/>
      <c r="I70" s="38"/>
      <c r="J70" s="39"/>
    </row>
    <row r="71" spans="1:10" s="13" customFormat="1">
      <c r="A71" s="35"/>
      <c r="B71" s="43" t="s">
        <v>48</v>
      </c>
      <c r="C71" s="43"/>
      <c r="D71" s="43"/>
      <c r="E71" s="38" t="s">
        <v>293</v>
      </c>
      <c r="F71" s="38"/>
      <c r="G71" s="38"/>
      <c r="H71" s="38"/>
      <c r="I71" s="38"/>
      <c r="J71" s="39"/>
    </row>
    <row r="72" spans="1:10" s="13" customFormat="1" ht="32.25" customHeight="1">
      <c r="A72" s="35"/>
      <c r="B72" s="43" t="s">
        <v>49</v>
      </c>
      <c r="C72" s="43"/>
      <c r="D72" s="43"/>
      <c r="E72" s="44" t="s">
        <v>282</v>
      </c>
      <c r="F72" s="45"/>
      <c r="G72" s="45"/>
      <c r="H72" s="45"/>
      <c r="I72" s="45"/>
      <c r="J72" s="46"/>
    </row>
    <row r="73" spans="1:10" s="13" customFormat="1">
      <c r="A73" s="35"/>
      <c r="B73" s="43" t="s">
        <v>50</v>
      </c>
      <c r="C73" s="43"/>
      <c r="D73" s="43"/>
      <c r="E73" s="38" t="s">
        <v>295</v>
      </c>
      <c r="F73" s="38"/>
      <c r="G73" s="38"/>
      <c r="H73" s="38"/>
      <c r="I73" s="38"/>
      <c r="J73" s="39"/>
    </row>
    <row r="74" spans="1:10" s="13" customFormat="1">
      <c r="A74" s="35"/>
      <c r="B74" s="43" t="s">
        <v>51</v>
      </c>
      <c r="C74" s="43"/>
      <c r="D74" s="43"/>
      <c r="E74" s="38" t="s">
        <v>296</v>
      </c>
      <c r="F74" s="38"/>
      <c r="G74" s="38"/>
      <c r="H74" s="38"/>
      <c r="I74" s="38"/>
      <c r="J74" s="39"/>
    </row>
    <row r="75" spans="1:10" s="13" customFormat="1">
      <c r="A75" s="35"/>
      <c r="B75" s="135" t="s">
        <v>300</v>
      </c>
      <c r="C75" s="135"/>
      <c r="D75" s="135"/>
      <c r="E75" s="135"/>
      <c r="F75" s="135"/>
      <c r="G75" s="135"/>
      <c r="H75" s="135"/>
      <c r="I75" s="135"/>
      <c r="J75" s="136"/>
    </row>
    <row r="76" spans="1:10">
      <c r="A76" s="36"/>
      <c r="B76" s="43" t="s">
        <v>43</v>
      </c>
      <c r="C76" s="43"/>
      <c r="D76" s="43"/>
      <c r="E76" s="38" t="s">
        <v>299</v>
      </c>
      <c r="F76" s="38"/>
      <c r="G76" s="38"/>
      <c r="H76" s="38"/>
      <c r="I76" s="38"/>
      <c r="J76" s="39"/>
    </row>
    <row r="77" spans="1:10">
      <c r="A77" s="36"/>
      <c r="B77" s="43" t="s">
        <v>44</v>
      </c>
      <c r="C77" s="43"/>
      <c r="D77" s="43"/>
      <c r="E77" s="38" t="s">
        <v>277</v>
      </c>
      <c r="F77" s="38"/>
      <c r="G77" s="38"/>
      <c r="H77" s="38"/>
      <c r="I77" s="38"/>
      <c r="J77" s="39"/>
    </row>
    <row r="78" spans="1:10">
      <c r="A78" s="36"/>
      <c r="B78" s="43" t="s">
        <v>45</v>
      </c>
      <c r="C78" s="43"/>
      <c r="D78" s="43"/>
      <c r="E78" s="38" t="s">
        <v>278</v>
      </c>
      <c r="F78" s="38"/>
      <c r="G78" s="38"/>
      <c r="H78" s="38"/>
      <c r="I78" s="38"/>
      <c r="J78" s="39"/>
    </row>
    <row r="79" spans="1:10">
      <c r="A79" s="36"/>
      <c r="B79" s="43" t="s">
        <v>46</v>
      </c>
      <c r="C79" s="43"/>
      <c r="D79" s="43"/>
      <c r="E79" s="38" t="s">
        <v>279</v>
      </c>
      <c r="F79" s="38"/>
      <c r="G79" s="38"/>
      <c r="H79" s="38"/>
      <c r="I79" s="38"/>
      <c r="J79" s="39"/>
    </row>
    <row r="80" spans="1:10">
      <c r="A80" s="36"/>
      <c r="B80" s="43" t="s">
        <v>47</v>
      </c>
      <c r="C80" s="43"/>
      <c r="D80" s="43"/>
      <c r="E80" s="38" t="s">
        <v>280</v>
      </c>
      <c r="F80" s="38"/>
      <c r="G80" s="38"/>
      <c r="H80" s="38"/>
      <c r="I80" s="38"/>
      <c r="J80" s="39"/>
    </row>
    <row r="81" spans="1:10">
      <c r="A81" s="36"/>
      <c r="B81" s="43" t="s">
        <v>48</v>
      </c>
      <c r="C81" s="43"/>
      <c r="D81" s="43"/>
      <c r="E81" s="38" t="s">
        <v>281</v>
      </c>
      <c r="F81" s="38"/>
      <c r="G81" s="38"/>
      <c r="H81" s="38"/>
      <c r="I81" s="38"/>
      <c r="J81" s="39"/>
    </row>
    <row r="82" spans="1:10" ht="11.25" customHeight="1">
      <c r="A82" s="36"/>
      <c r="B82" s="43" t="s">
        <v>49</v>
      </c>
      <c r="C82" s="43"/>
      <c r="D82" s="43"/>
      <c r="E82" s="40" t="s">
        <v>282</v>
      </c>
      <c r="F82" s="41"/>
      <c r="G82" s="41"/>
      <c r="H82" s="41"/>
      <c r="I82" s="41"/>
      <c r="J82" s="42"/>
    </row>
    <row r="83" spans="1:10">
      <c r="A83" s="36"/>
      <c r="B83" s="43" t="s">
        <v>50</v>
      </c>
      <c r="C83" s="43"/>
      <c r="D83" s="43"/>
      <c r="E83" s="38" t="s">
        <v>284</v>
      </c>
      <c r="F83" s="38"/>
      <c r="G83" s="38"/>
      <c r="H83" s="38"/>
      <c r="I83" s="38"/>
      <c r="J83" s="39"/>
    </row>
    <row r="84" spans="1:10" ht="12" thickBot="1">
      <c r="A84" s="37"/>
      <c r="B84" s="85" t="s">
        <v>51</v>
      </c>
      <c r="C84" s="85"/>
      <c r="D84" s="85"/>
      <c r="E84" s="83" t="s">
        <v>283</v>
      </c>
      <c r="F84" s="83"/>
      <c r="G84" s="83"/>
      <c r="H84" s="83"/>
      <c r="I84" s="83"/>
      <c r="J84" s="84"/>
    </row>
    <row r="85" spans="1:10">
      <c r="A85" s="48">
        <v>10</v>
      </c>
      <c r="B85" s="167" t="s">
        <v>52</v>
      </c>
      <c r="C85" s="167"/>
      <c r="D85" s="167"/>
      <c r="E85" s="167"/>
      <c r="F85" s="167"/>
      <c r="G85" s="167"/>
      <c r="H85" s="167"/>
      <c r="I85" s="167"/>
      <c r="J85" s="168"/>
    </row>
    <row r="86" spans="1:10">
      <c r="A86" s="48"/>
      <c r="B86" s="105" t="s">
        <v>53</v>
      </c>
      <c r="C86" s="106"/>
      <c r="D86" s="106"/>
      <c r="E86" s="107"/>
      <c r="F86" s="6" t="s">
        <v>54</v>
      </c>
      <c r="G86" s="121" t="s">
        <v>55</v>
      </c>
      <c r="H86" s="121"/>
      <c r="I86" s="121" t="s">
        <v>56</v>
      </c>
      <c r="J86" s="134"/>
    </row>
    <row r="87" spans="1:10">
      <c r="A87" s="48"/>
      <c r="B87" s="52" t="s">
        <v>92</v>
      </c>
      <c r="C87" s="53"/>
      <c r="D87" s="53"/>
      <c r="E87" s="54"/>
      <c r="F87" s="10" t="s">
        <v>93</v>
      </c>
      <c r="G87" s="28">
        <v>42044</v>
      </c>
      <c r="H87" s="29"/>
      <c r="I87" s="28">
        <v>42045</v>
      </c>
      <c r="J87" s="29"/>
    </row>
    <row r="88" spans="1:10">
      <c r="A88" s="48"/>
      <c r="B88" s="52" t="s">
        <v>285</v>
      </c>
      <c r="C88" s="53"/>
      <c r="D88" s="53"/>
      <c r="E88" s="54"/>
      <c r="F88" s="10" t="s">
        <v>2</v>
      </c>
      <c r="G88" s="28">
        <v>42083</v>
      </c>
      <c r="H88" s="29"/>
      <c r="I88" s="28">
        <v>42103</v>
      </c>
      <c r="J88" s="29"/>
    </row>
    <row r="89" spans="1:10">
      <c r="A89" s="48"/>
      <c r="B89" s="52" t="s">
        <v>286</v>
      </c>
      <c r="C89" s="53"/>
      <c r="D89" s="53"/>
      <c r="E89" s="54"/>
      <c r="F89" s="10" t="s">
        <v>287</v>
      </c>
      <c r="G89" s="28">
        <v>42123</v>
      </c>
      <c r="H89" s="29"/>
      <c r="I89" s="28">
        <v>42124</v>
      </c>
      <c r="J89" s="29"/>
    </row>
    <row r="90" spans="1:10">
      <c r="A90" s="48"/>
      <c r="B90" s="52" t="s">
        <v>92</v>
      </c>
      <c r="C90" s="53"/>
      <c r="D90" s="53"/>
      <c r="E90" s="54"/>
      <c r="F90" s="10" t="s">
        <v>93</v>
      </c>
      <c r="G90" s="28">
        <v>42145</v>
      </c>
      <c r="H90" s="29"/>
      <c r="I90" s="28">
        <v>42149</v>
      </c>
      <c r="J90" s="29"/>
    </row>
    <row r="91" spans="1:10">
      <c r="A91" s="48"/>
      <c r="B91" s="52" t="s">
        <v>94</v>
      </c>
      <c r="C91" s="53"/>
      <c r="D91" s="53"/>
      <c r="E91" s="54"/>
      <c r="F91" s="10" t="s">
        <v>95</v>
      </c>
      <c r="G91" s="28">
        <v>42145</v>
      </c>
      <c r="H91" s="29"/>
      <c r="I91" s="28">
        <v>42149</v>
      </c>
      <c r="J91" s="29"/>
    </row>
    <row r="92" spans="1:10">
      <c r="A92" s="48"/>
      <c r="B92" s="52" t="s">
        <v>94</v>
      </c>
      <c r="C92" s="53"/>
      <c r="D92" s="53"/>
      <c r="E92" s="54"/>
      <c r="F92" s="10" t="s">
        <v>95</v>
      </c>
      <c r="G92" s="28">
        <v>42146</v>
      </c>
      <c r="H92" s="29"/>
      <c r="I92" s="28">
        <v>42149</v>
      </c>
      <c r="J92" s="29"/>
    </row>
    <row r="93" spans="1:10">
      <c r="A93" s="48"/>
      <c r="B93" s="55" t="s">
        <v>91</v>
      </c>
      <c r="C93" s="56"/>
      <c r="D93" s="56"/>
      <c r="E93" s="57"/>
      <c r="F93" s="10" t="s">
        <v>288</v>
      </c>
      <c r="G93" s="28">
        <v>42145</v>
      </c>
      <c r="H93" s="29"/>
      <c r="I93" s="28">
        <v>42149</v>
      </c>
      <c r="J93" s="29"/>
    </row>
    <row r="94" spans="1:10">
      <c r="A94" s="48"/>
      <c r="B94" s="55" t="s">
        <v>290</v>
      </c>
      <c r="C94" s="56"/>
      <c r="D94" s="56"/>
      <c r="E94" s="57"/>
      <c r="F94" s="10" t="s">
        <v>289</v>
      </c>
      <c r="G94" s="28">
        <v>42145</v>
      </c>
      <c r="H94" s="29"/>
      <c r="I94" s="28">
        <v>42149</v>
      </c>
      <c r="J94" s="29"/>
    </row>
    <row r="95" spans="1:10">
      <c r="A95" s="48"/>
      <c r="B95" s="55" t="s">
        <v>96</v>
      </c>
      <c r="C95" s="56"/>
      <c r="D95" s="56"/>
      <c r="E95" s="57"/>
      <c r="F95" s="10" t="s">
        <v>97</v>
      </c>
      <c r="G95" s="28">
        <v>42146</v>
      </c>
      <c r="H95" s="29"/>
      <c r="I95" s="28">
        <v>42149</v>
      </c>
      <c r="J95" s="29"/>
    </row>
    <row r="96" spans="1:10">
      <c r="A96" s="48"/>
      <c r="B96" s="55" t="s">
        <v>291</v>
      </c>
      <c r="C96" s="56"/>
      <c r="D96" s="56"/>
      <c r="E96" s="57"/>
      <c r="F96" s="10" t="s">
        <v>292</v>
      </c>
      <c r="G96" s="28">
        <v>42164</v>
      </c>
      <c r="H96" s="29"/>
      <c r="I96" s="28">
        <v>42173</v>
      </c>
      <c r="J96" s="29"/>
    </row>
    <row r="97" spans="1:10">
      <c r="A97" s="48"/>
      <c r="B97" s="52" t="s">
        <v>92</v>
      </c>
      <c r="C97" s="53"/>
      <c r="D97" s="53"/>
      <c r="E97" s="54"/>
      <c r="F97" s="10" t="s">
        <v>93</v>
      </c>
      <c r="G97" s="28">
        <v>42236</v>
      </c>
      <c r="H97" s="29"/>
      <c r="I97" s="28">
        <v>42237</v>
      </c>
      <c r="J97" s="29"/>
    </row>
    <row r="98" spans="1:10">
      <c r="A98" s="48"/>
      <c r="B98" s="55" t="s">
        <v>91</v>
      </c>
      <c r="C98" s="56"/>
      <c r="D98" s="56"/>
      <c r="E98" s="57"/>
      <c r="F98" s="10" t="s">
        <v>288</v>
      </c>
      <c r="G98" s="28">
        <v>42236</v>
      </c>
      <c r="H98" s="29"/>
      <c r="I98" s="28">
        <v>42237</v>
      </c>
      <c r="J98" s="29"/>
    </row>
    <row r="99" spans="1:10">
      <c r="A99" s="48"/>
      <c r="B99" s="55" t="s">
        <v>290</v>
      </c>
      <c r="C99" s="56"/>
      <c r="D99" s="56"/>
      <c r="E99" s="57"/>
      <c r="F99" s="10" t="s">
        <v>289</v>
      </c>
      <c r="G99" s="28">
        <v>42236</v>
      </c>
      <c r="H99" s="29"/>
      <c r="I99" s="28">
        <v>42237</v>
      </c>
      <c r="J99" s="29"/>
    </row>
    <row r="100" spans="1:10" ht="11.25" customHeight="1">
      <c r="A100" s="48"/>
      <c r="B100" s="52" t="s">
        <v>92</v>
      </c>
      <c r="C100" s="53"/>
      <c r="D100" s="53"/>
      <c r="E100" s="54"/>
      <c r="F100" s="10" t="s">
        <v>93</v>
      </c>
      <c r="G100" s="28">
        <v>42306</v>
      </c>
      <c r="H100" s="29"/>
      <c r="I100" s="28">
        <v>42310</v>
      </c>
      <c r="J100" s="29"/>
    </row>
    <row r="101" spans="1:10" ht="11.25" customHeight="1">
      <c r="A101" s="48"/>
      <c r="B101" s="55" t="s">
        <v>91</v>
      </c>
      <c r="C101" s="56"/>
      <c r="D101" s="56"/>
      <c r="E101" s="57"/>
      <c r="F101" s="10" t="s">
        <v>288</v>
      </c>
      <c r="G101" s="28">
        <v>42306</v>
      </c>
      <c r="H101" s="29"/>
      <c r="I101" s="28">
        <v>42310</v>
      </c>
      <c r="J101" s="29"/>
    </row>
    <row r="102" spans="1:10" ht="11.25" customHeight="1">
      <c r="A102" s="48"/>
      <c r="B102" s="55" t="s">
        <v>290</v>
      </c>
      <c r="C102" s="56"/>
      <c r="D102" s="56"/>
      <c r="E102" s="57"/>
      <c r="F102" s="10" t="s">
        <v>289</v>
      </c>
      <c r="G102" s="28">
        <v>42306</v>
      </c>
      <c r="H102" s="29"/>
      <c r="I102" s="28">
        <v>42310</v>
      </c>
      <c r="J102" s="29"/>
    </row>
    <row r="103" spans="1:10" ht="11.25" customHeight="1">
      <c r="A103" s="48"/>
      <c r="B103" s="52" t="s">
        <v>92</v>
      </c>
      <c r="C103" s="53"/>
      <c r="D103" s="53"/>
      <c r="E103" s="54"/>
      <c r="F103" s="10" t="s">
        <v>93</v>
      </c>
      <c r="G103" s="28">
        <v>42313</v>
      </c>
      <c r="H103" s="29"/>
      <c r="I103" s="28">
        <v>42314</v>
      </c>
      <c r="J103" s="29"/>
    </row>
    <row r="104" spans="1:10" ht="11.25" customHeight="1" thickBot="1">
      <c r="A104" s="48"/>
      <c r="B104" s="55" t="s">
        <v>291</v>
      </c>
      <c r="C104" s="56"/>
      <c r="D104" s="56"/>
      <c r="E104" s="57"/>
      <c r="F104" s="10" t="s">
        <v>292</v>
      </c>
      <c r="G104" s="28">
        <v>42352</v>
      </c>
      <c r="H104" s="29"/>
      <c r="I104" s="28">
        <v>42353</v>
      </c>
      <c r="J104" s="29"/>
    </row>
    <row r="105" spans="1:10">
      <c r="A105" s="47">
        <v>11</v>
      </c>
      <c r="B105" s="58" t="s">
        <v>57</v>
      </c>
      <c r="C105" s="58"/>
      <c r="D105" s="58"/>
      <c r="E105" s="58"/>
      <c r="F105" s="58"/>
      <c r="G105" s="58"/>
      <c r="H105" s="58"/>
      <c r="I105" s="58"/>
      <c r="J105" s="59"/>
    </row>
    <row r="106" spans="1:10" ht="11.25" customHeight="1">
      <c r="A106" s="48"/>
      <c r="B106" s="30" t="s">
        <v>58</v>
      </c>
      <c r="C106" s="31"/>
      <c r="D106" s="31"/>
      <c r="E106" s="31"/>
      <c r="F106" s="32"/>
      <c r="G106" s="30" t="s">
        <v>59</v>
      </c>
      <c r="H106" s="31"/>
      <c r="I106" s="31"/>
      <c r="J106" s="33"/>
    </row>
    <row r="107" spans="1:10">
      <c r="A107" s="48"/>
      <c r="B107" s="114" t="s">
        <v>157</v>
      </c>
      <c r="C107" s="115"/>
      <c r="D107" s="115"/>
      <c r="E107" s="115"/>
      <c r="F107" s="115"/>
      <c r="G107" s="115"/>
      <c r="H107" s="115"/>
      <c r="I107" s="115"/>
      <c r="J107" s="163"/>
    </row>
    <row r="108" spans="1:10" ht="11.25" customHeight="1">
      <c r="A108" s="48"/>
      <c r="B108" s="70" t="str">
        <f>[1]Лист1!$A$6</f>
        <v>1. Кассадаги накд пул ва бошка тулов хужжатлари</v>
      </c>
      <c r="C108" s="68"/>
      <c r="D108" s="68"/>
      <c r="E108" s="68"/>
      <c r="F108" s="68"/>
      <c r="G108" s="27"/>
      <c r="H108" s="27"/>
      <c r="I108" s="27">
        <v>11259998</v>
      </c>
      <c r="J108" s="27"/>
    </row>
    <row r="109" spans="1:10" ht="11.25" customHeight="1">
      <c r="A109" s="48"/>
      <c r="B109" s="70" t="s">
        <v>127</v>
      </c>
      <c r="C109" s="68"/>
      <c r="D109" s="68"/>
      <c r="E109" s="68"/>
      <c r="F109" s="68"/>
      <c r="G109" s="27"/>
      <c r="H109" s="27"/>
      <c r="I109" s="27">
        <v>133337815</v>
      </c>
      <c r="J109" s="27"/>
    </row>
    <row r="110" spans="1:10" ht="11.25" customHeight="1">
      <c r="A110" s="48"/>
      <c r="B110" s="70" t="s">
        <v>128</v>
      </c>
      <c r="C110" s="68"/>
      <c r="D110" s="68"/>
      <c r="E110" s="68"/>
      <c r="F110" s="68"/>
      <c r="G110" s="27"/>
      <c r="H110" s="27"/>
      <c r="I110" s="27">
        <v>153201530</v>
      </c>
      <c r="J110" s="27"/>
    </row>
    <row r="111" spans="1:10" ht="11.25" customHeight="1">
      <c r="A111" s="48"/>
      <c r="B111" s="49" t="s">
        <v>129</v>
      </c>
      <c r="C111" s="72"/>
      <c r="D111" s="72"/>
      <c r="E111" s="72"/>
      <c r="F111" s="72"/>
      <c r="G111" s="73"/>
      <c r="H111" s="73"/>
      <c r="I111" s="73"/>
      <c r="J111" s="73"/>
    </row>
    <row r="112" spans="1:10" ht="11.25" customHeight="1">
      <c r="A112" s="48"/>
      <c r="B112" s="70" t="s">
        <v>130</v>
      </c>
      <c r="C112" s="68"/>
      <c r="D112" s="68"/>
      <c r="E112" s="68"/>
      <c r="F112" s="68"/>
      <c r="G112" s="27">
        <v>0</v>
      </c>
      <c r="H112" s="27"/>
      <c r="I112" s="27"/>
      <c r="J112" s="27"/>
    </row>
    <row r="113" spans="1:10" ht="11.25" customHeight="1">
      <c r="A113" s="48"/>
      <c r="B113" s="70" t="s">
        <v>131</v>
      </c>
      <c r="C113" s="68"/>
      <c r="D113" s="68"/>
      <c r="E113" s="68"/>
      <c r="F113" s="68"/>
      <c r="G113" s="27">
        <v>0</v>
      </c>
      <c r="H113" s="27"/>
      <c r="I113" s="27"/>
      <c r="J113" s="27"/>
    </row>
    <row r="114" spans="1:10" ht="11.25" customHeight="1">
      <c r="A114" s="48"/>
      <c r="B114" s="70" t="s">
        <v>132</v>
      </c>
      <c r="C114" s="68"/>
      <c r="D114" s="68"/>
      <c r="E114" s="68"/>
      <c r="F114" s="68"/>
      <c r="G114" s="27">
        <v>0</v>
      </c>
      <c r="H114" s="27"/>
      <c r="I114" s="27"/>
      <c r="J114" s="27"/>
    </row>
    <row r="115" spans="1:10" ht="11.25" customHeight="1">
      <c r="A115" s="48"/>
      <c r="B115" s="49" t="s">
        <v>133</v>
      </c>
      <c r="C115" s="50"/>
      <c r="D115" s="50"/>
      <c r="E115" s="50"/>
      <c r="F115" s="51"/>
      <c r="G115" s="27"/>
      <c r="H115" s="27"/>
      <c r="I115" s="117">
        <v>0</v>
      </c>
      <c r="J115" s="117"/>
    </row>
    <row r="116" spans="1:10" ht="11.25" customHeight="1">
      <c r="A116" s="48"/>
      <c r="B116" s="49" t="s">
        <v>134</v>
      </c>
      <c r="C116" s="50"/>
      <c r="D116" s="50"/>
      <c r="E116" s="50"/>
      <c r="F116" s="51"/>
      <c r="G116" s="27">
        <v>18582538</v>
      </c>
      <c r="H116" s="27"/>
      <c r="I116" s="27"/>
      <c r="J116" s="27"/>
    </row>
    <row r="117" spans="1:10" ht="11.25" customHeight="1">
      <c r="A117" s="48"/>
      <c r="B117" s="25" t="s">
        <v>147</v>
      </c>
      <c r="C117" s="26"/>
      <c r="D117" s="26"/>
      <c r="E117" s="26"/>
      <c r="F117" s="26"/>
      <c r="G117" s="27">
        <v>0</v>
      </c>
      <c r="H117" s="27"/>
      <c r="I117" s="27"/>
      <c r="J117" s="27"/>
    </row>
    <row r="118" spans="1:10" ht="11.25" customHeight="1">
      <c r="A118" s="48"/>
      <c r="B118" s="25" t="s">
        <v>148</v>
      </c>
      <c r="C118" s="26"/>
      <c r="D118" s="26"/>
      <c r="E118" s="26"/>
      <c r="F118" s="26"/>
      <c r="G118" s="27"/>
      <c r="H118" s="27"/>
      <c r="I118" s="117">
        <f>G116-G117</f>
        <v>18582538</v>
      </c>
      <c r="J118" s="117"/>
    </row>
    <row r="119" spans="1:10" ht="11.25" customHeight="1">
      <c r="A119" s="48"/>
      <c r="B119" s="49" t="s">
        <v>135</v>
      </c>
      <c r="C119" s="50"/>
      <c r="D119" s="50"/>
      <c r="E119" s="50"/>
      <c r="F119" s="51"/>
      <c r="G119" s="27"/>
      <c r="H119" s="27"/>
      <c r="I119" s="27">
        <v>0</v>
      </c>
      <c r="J119" s="27"/>
    </row>
    <row r="120" spans="1:10" ht="11.25" customHeight="1">
      <c r="A120" s="48"/>
      <c r="B120" s="49" t="s">
        <v>136</v>
      </c>
      <c r="C120" s="72"/>
      <c r="D120" s="72"/>
      <c r="E120" s="72"/>
      <c r="F120" s="72"/>
      <c r="G120" s="73"/>
      <c r="H120" s="73"/>
      <c r="I120" s="73"/>
      <c r="J120" s="73"/>
    </row>
    <row r="121" spans="1:10" ht="11.25" customHeight="1">
      <c r="A121" s="48"/>
      <c r="B121" s="70" t="s">
        <v>151</v>
      </c>
      <c r="C121" s="68"/>
      <c r="D121" s="68"/>
      <c r="E121" s="68"/>
      <c r="F121" s="68"/>
      <c r="G121" s="74">
        <v>310808404</v>
      </c>
      <c r="H121" s="75"/>
      <c r="I121" s="27"/>
      <c r="J121" s="27"/>
    </row>
    <row r="122" spans="1:10" ht="11.25" customHeight="1">
      <c r="A122" s="48"/>
      <c r="B122" s="70" t="s">
        <v>152</v>
      </c>
      <c r="C122" s="68"/>
      <c r="D122" s="68"/>
      <c r="E122" s="68"/>
      <c r="F122" s="68"/>
      <c r="G122" s="74">
        <v>10432872</v>
      </c>
      <c r="H122" s="75"/>
      <c r="I122" s="27"/>
      <c r="J122" s="27"/>
    </row>
    <row r="123" spans="1:10" ht="11.25" customHeight="1">
      <c r="A123" s="48"/>
      <c r="B123" s="70" t="s">
        <v>153</v>
      </c>
      <c r="C123" s="68"/>
      <c r="D123" s="68"/>
      <c r="E123" s="68"/>
      <c r="F123" s="68"/>
      <c r="G123" s="74">
        <v>57331</v>
      </c>
      <c r="H123" s="75"/>
      <c r="I123" s="27"/>
      <c r="J123" s="27"/>
    </row>
    <row r="124" spans="1:10" ht="11.25" customHeight="1">
      <c r="A124" s="48"/>
      <c r="B124" s="70" t="s">
        <v>154</v>
      </c>
      <c r="C124" s="68"/>
      <c r="D124" s="68"/>
      <c r="E124" s="68"/>
      <c r="F124" s="68"/>
      <c r="G124" s="27"/>
      <c r="H124" s="27"/>
      <c r="I124" s="117">
        <f>G121+G122-G123</f>
        <v>321183945</v>
      </c>
      <c r="J124" s="117"/>
    </row>
    <row r="125" spans="1:10" ht="11.25" customHeight="1">
      <c r="A125" s="48"/>
      <c r="B125" s="49" t="s">
        <v>155</v>
      </c>
      <c r="C125" s="50"/>
      <c r="D125" s="50"/>
      <c r="E125" s="50"/>
      <c r="F125" s="51"/>
      <c r="G125" s="27">
        <v>0</v>
      </c>
      <c r="H125" s="27"/>
      <c r="I125" s="27"/>
      <c r="J125" s="27"/>
    </row>
    <row r="126" spans="1:10" ht="11.25" customHeight="1">
      <c r="A126" s="48"/>
      <c r="B126" s="71" t="s">
        <v>149</v>
      </c>
      <c r="C126" s="50"/>
      <c r="D126" s="50"/>
      <c r="E126" s="50"/>
      <c r="F126" s="51"/>
      <c r="G126" s="27">
        <v>0</v>
      </c>
      <c r="H126" s="27"/>
      <c r="I126" s="27"/>
      <c r="J126" s="27"/>
    </row>
    <row r="127" spans="1:10" ht="11.25" customHeight="1">
      <c r="A127" s="48"/>
      <c r="B127" s="68" t="s">
        <v>150</v>
      </c>
      <c r="C127" s="68"/>
      <c r="D127" s="68"/>
      <c r="E127" s="68"/>
      <c r="F127" s="68"/>
      <c r="G127" s="73"/>
      <c r="H127" s="73"/>
      <c r="I127" s="117">
        <v>0</v>
      </c>
      <c r="J127" s="117"/>
    </row>
    <row r="128" spans="1:10" ht="11.25" customHeight="1">
      <c r="A128" s="48"/>
      <c r="B128" s="68" t="s">
        <v>137</v>
      </c>
      <c r="C128" s="68"/>
      <c r="D128" s="68"/>
      <c r="E128" s="68"/>
      <c r="F128" s="68"/>
      <c r="G128" s="73"/>
      <c r="H128" s="73"/>
      <c r="I128" s="27">
        <v>0</v>
      </c>
      <c r="J128" s="27"/>
    </row>
    <row r="129" spans="1:10" ht="11.25" customHeight="1">
      <c r="A129" s="48"/>
      <c r="B129" s="68" t="s">
        <v>138</v>
      </c>
      <c r="C129" s="68"/>
      <c r="D129" s="68"/>
      <c r="E129" s="68"/>
      <c r="F129" s="71"/>
      <c r="G129" s="73"/>
      <c r="H129" s="73"/>
      <c r="I129" s="27">
        <v>71064165</v>
      </c>
      <c r="J129" s="27"/>
    </row>
    <row r="130" spans="1:10" ht="11.25" customHeight="1">
      <c r="A130" s="48"/>
      <c r="B130" s="68" t="s">
        <v>139</v>
      </c>
      <c r="C130" s="68"/>
      <c r="D130" s="68"/>
      <c r="E130" s="68"/>
      <c r="F130" s="71"/>
      <c r="G130" s="73"/>
      <c r="H130" s="73"/>
      <c r="I130" s="27">
        <v>4587138</v>
      </c>
      <c r="J130" s="27"/>
    </row>
    <row r="131" spans="1:10" ht="11.25" customHeight="1">
      <c r="A131" s="48"/>
      <c r="B131" s="71" t="s">
        <v>140</v>
      </c>
      <c r="C131" s="50"/>
      <c r="D131" s="50"/>
      <c r="E131" s="50"/>
      <c r="F131" s="50"/>
      <c r="G131" s="73"/>
      <c r="H131" s="73"/>
      <c r="I131" s="73"/>
      <c r="J131" s="73"/>
    </row>
    <row r="132" spans="1:10" ht="11.25" customHeight="1">
      <c r="A132" s="48"/>
      <c r="B132" s="68" t="s">
        <v>141</v>
      </c>
      <c r="C132" s="68"/>
      <c r="D132" s="68"/>
      <c r="E132" s="68"/>
      <c r="F132" s="68"/>
      <c r="G132" s="27">
        <v>0</v>
      </c>
      <c r="H132" s="27"/>
      <c r="I132" s="73"/>
      <c r="J132" s="73"/>
    </row>
    <row r="133" spans="1:10" ht="11.25" customHeight="1">
      <c r="A133" s="48"/>
      <c r="B133" s="68" t="s">
        <v>142</v>
      </c>
      <c r="C133" s="68"/>
      <c r="D133" s="68"/>
      <c r="E133" s="68"/>
      <c r="F133" s="68"/>
      <c r="G133" s="27">
        <v>0</v>
      </c>
      <c r="H133" s="27"/>
      <c r="I133" s="73"/>
      <c r="J133" s="73"/>
    </row>
    <row r="134" spans="1:10" ht="11.25" customHeight="1">
      <c r="A134" s="48"/>
      <c r="B134" s="68" t="s">
        <v>145</v>
      </c>
      <c r="C134" s="68"/>
      <c r="D134" s="68"/>
      <c r="E134" s="68"/>
      <c r="F134" s="68"/>
      <c r="G134" s="27">
        <v>0</v>
      </c>
      <c r="H134" s="27"/>
      <c r="I134" s="73"/>
      <c r="J134" s="73"/>
    </row>
    <row r="135" spans="1:10" ht="11.25" customHeight="1">
      <c r="A135" s="48"/>
      <c r="B135" s="68" t="s">
        <v>146</v>
      </c>
      <c r="C135" s="68"/>
      <c r="D135" s="68"/>
      <c r="E135" s="68"/>
      <c r="F135" s="68"/>
      <c r="G135" s="73"/>
      <c r="H135" s="73"/>
      <c r="I135" s="117">
        <f>G132+G133-G134</f>
        <v>0</v>
      </c>
      <c r="J135" s="117"/>
    </row>
    <row r="136" spans="1:10" ht="11.25" customHeight="1">
      <c r="A136" s="48"/>
      <c r="B136" s="68" t="s">
        <v>143</v>
      </c>
      <c r="C136" s="68"/>
      <c r="D136" s="68"/>
      <c r="E136" s="68"/>
      <c r="F136" s="68"/>
      <c r="G136" s="73"/>
      <c r="H136" s="73"/>
      <c r="I136" s="27">
        <v>38249805</v>
      </c>
      <c r="J136" s="27"/>
    </row>
    <row r="137" spans="1:10" ht="11.25" customHeight="1">
      <c r="A137" s="48"/>
      <c r="B137" s="152" t="s">
        <v>144</v>
      </c>
      <c r="C137" s="152"/>
      <c r="D137" s="152"/>
      <c r="E137" s="152"/>
      <c r="F137" s="152"/>
      <c r="G137" s="73"/>
      <c r="H137" s="73"/>
      <c r="I137" s="117">
        <f>I108+I109+I110+I115+I118+I119+I124+I127+I128+I129+I130+I135+I136</f>
        <v>751466934</v>
      </c>
      <c r="J137" s="117"/>
    </row>
    <row r="138" spans="1:10" ht="11.25" customHeight="1">
      <c r="A138" s="48"/>
      <c r="B138" s="114" t="s">
        <v>156</v>
      </c>
      <c r="C138" s="115"/>
      <c r="D138" s="115"/>
      <c r="E138" s="115"/>
      <c r="F138" s="115"/>
      <c r="G138" s="115"/>
      <c r="H138" s="115"/>
      <c r="I138" s="115"/>
      <c r="J138" s="116"/>
    </row>
    <row r="139" spans="1:10" ht="11.25" customHeight="1">
      <c r="A139" s="48"/>
      <c r="B139" s="156" t="s">
        <v>158</v>
      </c>
      <c r="C139" s="157"/>
      <c r="D139" s="157"/>
      <c r="E139" s="157"/>
      <c r="F139" s="157"/>
      <c r="G139" s="157"/>
      <c r="H139" s="157"/>
      <c r="I139" s="157"/>
      <c r="J139" s="158"/>
    </row>
    <row r="140" spans="1:10" ht="11.25" customHeight="1">
      <c r="A140" s="48"/>
      <c r="B140" s="68" t="s">
        <v>159</v>
      </c>
      <c r="C140" s="68"/>
      <c r="D140" s="68"/>
      <c r="E140" s="68"/>
      <c r="F140" s="68"/>
      <c r="G140" s="147"/>
      <c r="H140" s="147"/>
      <c r="I140" s="27">
        <v>269231675</v>
      </c>
      <c r="J140" s="27"/>
    </row>
    <row r="141" spans="1:10" ht="11.25" customHeight="1">
      <c r="A141" s="48"/>
      <c r="B141" s="68" t="s">
        <v>161</v>
      </c>
      <c r="C141" s="68"/>
      <c r="D141" s="68"/>
      <c r="E141" s="68"/>
      <c r="F141" s="68"/>
      <c r="G141" s="147"/>
      <c r="H141" s="147"/>
      <c r="I141" s="27">
        <v>39184</v>
      </c>
      <c r="J141" s="27"/>
    </row>
    <row r="142" spans="1:10" ht="11.25" customHeight="1">
      <c r="A142" s="48"/>
      <c r="B142" s="68" t="s">
        <v>160</v>
      </c>
      <c r="C142" s="68"/>
      <c r="D142" s="68"/>
      <c r="E142" s="68"/>
      <c r="F142" s="68"/>
      <c r="G142" s="147"/>
      <c r="H142" s="147"/>
      <c r="I142" s="27">
        <v>177623669</v>
      </c>
      <c r="J142" s="27"/>
    </row>
    <row r="143" spans="1:10" ht="11.25" customHeight="1">
      <c r="A143" s="48"/>
      <c r="B143" s="68" t="s">
        <v>162</v>
      </c>
      <c r="C143" s="68"/>
      <c r="D143" s="68"/>
      <c r="E143" s="68"/>
      <c r="F143" s="68"/>
      <c r="G143" s="147"/>
      <c r="H143" s="147"/>
      <c r="I143" s="27">
        <v>0</v>
      </c>
      <c r="J143" s="27"/>
    </row>
    <row r="144" spans="1:10" ht="11.25" customHeight="1">
      <c r="A144" s="48"/>
      <c r="B144" s="68" t="s">
        <v>163</v>
      </c>
      <c r="C144" s="68"/>
      <c r="D144" s="68"/>
      <c r="E144" s="68"/>
      <c r="F144" s="68"/>
      <c r="G144" s="147"/>
      <c r="H144" s="147"/>
      <c r="I144" s="27">
        <v>97269881</v>
      </c>
      <c r="J144" s="27"/>
    </row>
    <row r="145" spans="1:10" ht="11.25" customHeight="1">
      <c r="A145" s="48"/>
      <c r="B145" s="68" t="s">
        <v>164</v>
      </c>
      <c r="C145" s="68"/>
      <c r="D145" s="68"/>
      <c r="E145" s="68"/>
      <c r="F145" s="68"/>
      <c r="G145" s="147"/>
      <c r="H145" s="147"/>
      <c r="I145" s="27">
        <v>0</v>
      </c>
      <c r="J145" s="27"/>
    </row>
    <row r="146" spans="1:10" ht="11.25" customHeight="1">
      <c r="A146" s="48"/>
      <c r="B146" s="68" t="s">
        <v>165</v>
      </c>
      <c r="C146" s="68"/>
      <c r="D146" s="68"/>
      <c r="E146" s="68"/>
      <c r="F146" s="68"/>
      <c r="G146" s="147"/>
      <c r="H146" s="147"/>
      <c r="I146" s="27">
        <v>0</v>
      </c>
      <c r="J146" s="27"/>
    </row>
    <row r="147" spans="1:10" ht="11.25" customHeight="1">
      <c r="A147" s="48"/>
      <c r="B147" s="68" t="s">
        <v>166</v>
      </c>
      <c r="C147" s="68"/>
      <c r="D147" s="68"/>
      <c r="E147" s="68"/>
      <c r="F147" s="68"/>
      <c r="G147" s="147"/>
      <c r="H147" s="147"/>
      <c r="I147" s="27">
        <v>0</v>
      </c>
      <c r="J147" s="27"/>
    </row>
    <row r="148" spans="1:10" ht="11.25" customHeight="1">
      <c r="A148" s="48"/>
      <c r="B148" s="68" t="s">
        <v>167</v>
      </c>
      <c r="C148" s="68"/>
      <c r="D148" s="68"/>
      <c r="E148" s="68"/>
      <c r="F148" s="68"/>
      <c r="G148" s="147"/>
      <c r="H148" s="147"/>
      <c r="I148" s="27">
        <v>3484005</v>
      </c>
      <c r="J148" s="27"/>
    </row>
    <row r="149" spans="1:10" ht="11.25" customHeight="1">
      <c r="A149" s="48"/>
      <c r="B149" s="69" t="s">
        <v>168</v>
      </c>
      <c r="C149" s="69"/>
      <c r="D149" s="69"/>
      <c r="E149" s="69"/>
      <c r="F149" s="69"/>
      <c r="G149" s="147"/>
      <c r="H149" s="147"/>
      <c r="I149" s="27">
        <v>110118994</v>
      </c>
      <c r="J149" s="27"/>
    </row>
    <row r="150" spans="1:10" ht="11.25" customHeight="1">
      <c r="A150" s="48"/>
      <c r="B150" s="166" t="s">
        <v>169</v>
      </c>
      <c r="C150" s="166"/>
      <c r="D150" s="166"/>
      <c r="E150" s="166"/>
      <c r="F150" s="166"/>
      <c r="G150" s="147"/>
      <c r="H150" s="147"/>
      <c r="I150" s="117">
        <f>SUM(I140:J149)</f>
        <v>657767408</v>
      </c>
      <c r="J150" s="117"/>
    </row>
    <row r="151" spans="1:10" ht="11.25" customHeight="1">
      <c r="A151" s="48"/>
      <c r="B151" s="156" t="s">
        <v>170</v>
      </c>
      <c r="C151" s="157"/>
      <c r="D151" s="157"/>
      <c r="E151" s="157"/>
      <c r="F151" s="157"/>
      <c r="G151" s="157"/>
      <c r="H151" s="157"/>
      <c r="I151" s="157"/>
      <c r="J151" s="158"/>
    </row>
    <row r="152" spans="1:10" ht="11.25" customHeight="1">
      <c r="A152" s="48"/>
      <c r="B152" s="69" t="s">
        <v>171</v>
      </c>
      <c r="C152" s="69"/>
      <c r="D152" s="69"/>
      <c r="E152" s="69"/>
      <c r="F152" s="69"/>
      <c r="G152" s="153"/>
      <c r="H152" s="154"/>
      <c r="I152" s="154"/>
      <c r="J152" s="155"/>
    </row>
    <row r="153" spans="1:10" ht="11.25" customHeight="1">
      <c r="A153" s="48"/>
      <c r="B153" s="69" t="s">
        <v>172</v>
      </c>
      <c r="C153" s="69"/>
      <c r="D153" s="69"/>
      <c r="E153" s="69"/>
      <c r="F153" s="69"/>
      <c r="G153" s="27"/>
      <c r="H153" s="27"/>
      <c r="I153" s="27">
        <v>86050574</v>
      </c>
      <c r="J153" s="27"/>
    </row>
    <row r="154" spans="1:10" ht="11.25" customHeight="1">
      <c r="A154" s="48"/>
      <c r="B154" s="69" t="s">
        <v>173</v>
      </c>
      <c r="C154" s="69"/>
      <c r="D154" s="69"/>
      <c r="E154" s="69"/>
      <c r="F154" s="69"/>
      <c r="G154" s="27"/>
      <c r="H154" s="27"/>
      <c r="I154" s="27">
        <v>0</v>
      </c>
      <c r="J154" s="27"/>
    </row>
    <row r="155" spans="1:10" ht="11.25" customHeight="1">
      <c r="A155" s="48"/>
      <c r="B155" s="68" t="s">
        <v>174</v>
      </c>
      <c r="C155" s="68"/>
      <c r="D155" s="68"/>
      <c r="E155" s="68"/>
      <c r="F155" s="68"/>
      <c r="G155" s="27"/>
      <c r="H155" s="27"/>
      <c r="I155" s="27">
        <v>1273780</v>
      </c>
      <c r="J155" s="27"/>
    </row>
    <row r="156" spans="1:10">
      <c r="A156" s="48"/>
      <c r="B156" s="68" t="s">
        <v>175</v>
      </c>
      <c r="C156" s="68"/>
      <c r="D156" s="68"/>
      <c r="E156" s="68"/>
      <c r="F156" s="68"/>
      <c r="G156" s="148"/>
      <c r="H156" s="149"/>
      <c r="I156" s="149"/>
      <c r="J156" s="150"/>
    </row>
    <row r="157" spans="1:10" ht="11.25" customHeight="1">
      <c r="A157" s="48"/>
      <c r="B157" s="68" t="s">
        <v>179</v>
      </c>
      <c r="C157" s="68"/>
      <c r="D157" s="68"/>
      <c r="E157" s="68"/>
      <c r="F157" s="68"/>
      <c r="G157" s="27"/>
      <c r="H157" s="27"/>
      <c r="I157" s="27">
        <v>2204861</v>
      </c>
      <c r="J157" s="27"/>
    </row>
    <row r="158" spans="1:10" ht="11.25" customHeight="1">
      <c r="A158" s="48"/>
      <c r="B158" s="68" t="s">
        <v>180</v>
      </c>
      <c r="C158" s="68"/>
      <c r="D158" s="68"/>
      <c r="E158" s="68"/>
      <c r="F158" s="68"/>
      <c r="G158" s="27"/>
      <c r="H158" s="27"/>
      <c r="I158" s="27">
        <v>0</v>
      </c>
      <c r="J158" s="27"/>
    </row>
    <row r="159" spans="1:10" ht="11.25" customHeight="1">
      <c r="A159" s="48"/>
      <c r="B159" s="68" t="s">
        <v>181</v>
      </c>
      <c r="C159" s="68"/>
      <c r="D159" s="68"/>
      <c r="E159" s="68"/>
      <c r="F159" s="68"/>
      <c r="G159" s="27"/>
      <c r="H159" s="27"/>
      <c r="I159" s="27">
        <v>544805</v>
      </c>
      <c r="J159" s="27"/>
    </row>
    <row r="160" spans="1:10" ht="11.25" customHeight="1">
      <c r="A160" s="48"/>
      <c r="B160" s="68" t="s">
        <v>176</v>
      </c>
      <c r="C160" s="68"/>
      <c r="D160" s="68"/>
      <c r="E160" s="68"/>
      <c r="F160" s="68"/>
      <c r="G160" s="27"/>
      <c r="H160" s="27"/>
      <c r="I160" s="27">
        <v>3625506</v>
      </c>
      <c r="J160" s="27"/>
    </row>
    <row r="161" spans="1:10" ht="11.25" customHeight="1">
      <c r="A161" s="48"/>
      <c r="B161" s="152" t="s">
        <v>177</v>
      </c>
      <c r="C161" s="152"/>
      <c r="D161" s="152"/>
      <c r="E161" s="152"/>
      <c r="F161" s="152"/>
      <c r="G161" s="27"/>
      <c r="H161" s="27"/>
      <c r="I161" s="117">
        <f>I153+I154+I155+I157+I158+I159+I160</f>
        <v>93699526</v>
      </c>
      <c r="J161" s="117"/>
    </row>
    <row r="162" spans="1:10" ht="11.25" customHeight="1" thickBot="1">
      <c r="A162" s="48"/>
      <c r="B162" s="152" t="s">
        <v>178</v>
      </c>
      <c r="C162" s="152"/>
      <c r="D162" s="152"/>
      <c r="E162" s="152"/>
      <c r="F162" s="152"/>
      <c r="G162" s="27"/>
      <c r="H162" s="27"/>
      <c r="I162" s="117">
        <f>I161+I150</f>
        <v>751466934</v>
      </c>
      <c r="J162" s="117"/>
    </row>
    <row r="163" spans="1:10">
      <c r="A163" s="77">
        <v>12</v>
      </c>
      <c r="B163" s="80" t="s">
        <v>60</v>
      </c>
      <c r="C163" s="80"/>
      <c r="D163" s="80"/>
      <c r="E163" s="80"/>
      <c r="F163" s="80"/>
      <c r="G163" s="80"/>
      <c r="H163" s="80"/>
      <c r="I163" s="80"/>
      <c r="J163" s="81"/>
    </row>
    <row r="164" spans="1:10" ht="11.25" customHeight="1">
      <c r="A164" s="78"/>
      <c r="B164" s="30" t="s">
        <v>58</v>
      </c>
      <c r="C164" s="31"/>
      <c r="D164" s="31"/>
      <c r="E164" s="31"/>
      <c r="F164" s="32"/>
      <c r="G164" s="30" t="s">
        <v>59</v>
      </c>
      <c r="H164" s="31"/>
      <c r="I164" s="31"/>
      <c r="J164" s="33"/>
    </row>
    <row r="165" spans="1:10" ht="11.25" customHeight="1">
      <c r="A165" s="78"/>
      <c r="B165" s="156" t="s">
        <v>194</v>
      </c>
      <c r="C165" s="157"/>
      <c r="D165" s="157"/>
      <c r="E165" s="157"/>
      <c r="F165" s="157"/>
      <c r="G165" s="157"/>
      <c r="H165" s="157"/>
      <c r="I165" s="157"/>
      <c r="J165" s="158"/>
    </row>
    <row r="166" spans="1:10" ht="11.25" customHeight="1">
      <c r="A166" s="78"/>
      <c r="B166" s="68" t="s">
        <v>193</v>
      </c>
      <c r="C166" s="68"/>
      <c r="D166" s="68"/>
      <c r="E166" s="68"/>
      <c r="F166" s="68"/>
      <c r="G166" s="74">
        <v>446</v>
      </c>
      <c r="H166" s="151"/>
      <c r="I166" s="151"/>
      <c r="J166" s="75"/>
    </row>
    <row r="167" spans="1:10" ht="11.25" customHeight="1">
      <c r="A167" s="78"/>
      <c r="B167" s="68" t="s">
        <v>183</v>
      </c>
      <c r="C167" s="68"/>
      <c r="D167" s="68"/>
      <c r="E167" s="68"/>
      <c r="F167" s="68"/>
      <c r="G167" s="74">
        <v>2565507</v>
      </c>
      <c r="H167" s="151"/>
      <c r="I167" s="151"/>
      <c r="J167" s="75"/>
    </row>
    <row r="168" spans="1:10" ht="11.25" customHeight="1">
      <c r="A168" s="78"/>
      <c r="B168" s="68" t="s">
        <v>184</v>
      </c>
      <c r="C168" s="68"/>
      <c r="D168" s="68"/>
      <c r="E168" s="68"/>
      <c r="F168" s="68"/>
      <c r="G168" s="74">
        <v>0</v>
      </c>
      <c r="H168" s="151"/>
      <c r="I168" s="151"/>
      <c r="J168" s="75"/>
    </row>
    <row r="169" spans="1:10" ht="11.25" customHeight="1">
      <c r="A169" s="78"/>
      <c r="B169" s="68" t="s">
        <v>185</v>
      </c>
      <c r="C169" s="68"/>
      <c r="D169" s="68"/>
      <c r="E169" s="68"/>
      <c r="F169" s="68"/>
      <c r="G169" s="27">
        <v>0</v>
      </c>
      <c r="H169" s="27"/>
      <c r="I169" s="27"/>
      <c r="J169" s="27"/>
    </row>
    <row r="170" spans="1:10" ht="11.25" customHeight="1">
      <c r="A170" s="78"/>
      <c r="B170" s="68" t="s">
        <v>186</v>
      </c>
      <c r="C170" s="68"/>
      <c r="D170" s="68"/>
      <c r="E170" s="68"/>
      <c r="F170" s="68"/>
      <c r="G170" s="74">
        <v>34745</v>
      </c>
      <c r="H170" s="151"/>
      <c r="I170" s="151"/>
      <c r="J170" s="75"/>
    </row>
    <row r="171" spans="1:10" ht="11.25" customHeight="1">
      <c r="A171" s="78"/>
      <c r="B171" s="68" t="s">
        <v>187</v>
      </c>
      <c r="C171" s="68"/>
      <c r="D171" s="68"/>
      <c r="E171" s="68"/>
      <c r="F171" s="68"/>
      <c r="G171" s="27">
        <v>0</v>
      </c>
      <c r="H171" s="27"/>
      <c r="I171" s="27"/>
      <c r="J171" s="27"/>
    </row>
    <row r="172" spans="1:10" ht="11.25" customHeight="1">
      <c r="A172" s="78"/>
      <c r="B172" s="68" t="s">
        <v>188</v>
      </c>
      <c r="C172" s="68"/>
      <c r="D172" s="68"/>
      <c r="E172" s="68"/>
      <c r="F172" s="68"/>
      <c r="G172" s="74">
        <v>0</v>
      </c>
      <c r="H172" s="151"/>
      <c r="I172" s="151"/>
      <c r="J172" s="75"/>
    </row>
    <row r="173" spans="1:10" ht="11.25" customHeight="1">
      <c r="A173" s="78"/>
      <c r="B173" s="68" t="s">
        <v>192</v>
      </c>
      <c r="C173" s="68"/>
      <c r="D173" s="68"/>
      <c r="E173" s="68"/>
      <c r="F173" s="68"/>
      <c r="G173" s="27">
        <v>34745268</v>
      </c>
      <c r="H173" s="27"/>
      <c r="I173" s="27"/>
      <c r="J173" s="27"/>
    </row>
    <row r="174" spans="1:10" ht="11.25" customHeight="1">
      <c r="A174" s="78"/>
      <c r="B174" s="68" t="s">
        <v>189</v>
      </c>
      <c r="C174" s="68"/>
      <c r="D174" s="68"/>
      <c r="E174" s="68"/>
      <c r="F174" s="68"/>
      <c r="G174" s="74">
        <v>20122</v>
      </c>
      <c r="H174" s="151"/>
      <c r="I174" s="151"/>
      <c r="J174" s="75"/>
    </row>
    <row r="175" spans="1:10" ht="11.25" customHeight="1">
      <c r="A175" s="78"/>
      <c r="B175" s="68" t="s">
        <v>190</v>
      </c>
      <c r="C175" s="68"/>
      <c r="D175" s="68"/>
      <c r="E175" s="68"/>
      <c r="F175" s="68"/>
      <c r="G175" s="27">
        <v>9571093</v>
      </c>
      <c r="H175" s="27"/>
      <c r="I175" s="27"/>
      <c r="J175" s="27"/>
    </row>
    <row r="176" spans="1:10" ht="11.25" customHeight="1">
      <c r="A176" s="78"/>
      <c r="B176" s="152" t="s">
        <v>191</v>
      </c>
      <c r="C176" s="152"/>
      <c r="D176" s="152"/>
      <c r="E176" s="152"/>
      <c r="F176" s="152"/>
      <c r="G176" s="159">
        <f>SUM(G166:J175)</f>
        <v>46937181</v>
      </c>
      <c r="H176" s="160"/>
      <c r="I176" s="160"/>
      <c r="J176" s="161"/>
    </row>
    <row r="177" spans="1:10" ht="11.25" customHeight="1">
      <c r="A177" s="78"/>
      <c r="B177" s="156" t="s">
        <v>195</v>
      </c>
      <c r="C177" s="157"/>
      <c r="D177" s="157"/>
      <c r="E177" s="157"/>
      <c r="F177" s="157"/>
      <c r="G177" s="157"/>
      <c r="H177" s="157"/>
      <c r="I177" s="157"/>
      <c r="J177" s="158"/>
    </row>
    <row r="178" spans="1:10">
      <c r="A178" s="78"/>
      <c r="B178" s="68" t="s">
        <v>196</v>
      </c>
      <c r="C178" s="68"/>
      <c r="D178" s="68"/>
      <c r="E178" s="68"/>
      <c r="F178" s="68"/>
      <c r="G178" s="74">
        <v>1658627</v>
      </c>
      <c r="H178" s="151"/>
      <c r="I178" s="151"/>
      <c r="J178" s="75"/>
    </row>
    <row r="179" spans="1:10">
      <c r="A179" s="78"/>
      <c r="B179" s="68" t="s">
        <v>197</v>
      </c>
      <c r="C179" s="68"/>
      <c r="D179" s="68"/>
      <c r="E179" s="68"/>
      <c r="F179" s="68"/>
      <c r="G179" s="27">
        <v>653</v>
      </c>
      <c r="H179" s="27"/>
      <c r="I179" s="27"/>
      <c r="J179" s="27"/>
    </row>
    <row r="180" spans="1:10">
      <c r="A180" s="78"/>
      <c r="B180" s="68" t="s">
        <v>198</v>
      </c>
      <c r="C180" s="68"/>
      <c r="D180" s="68"/>
      <c r="E180" s="68"/>
      <c r="F180" s="68"/>
      <c r="G180" s="74">
        <v>20606548</v>
      </c>
      <c r="H180" s="151"/>
      <c r="I180" s="151"/>
      <c r="J180" s="75"/>
    </row>
    <row r="181" spans="1:10">
      <c r="A181" s="78"/>
      <c r="B181" s="68" t="s">
        <v>199</v>
      </c>
      <c r="C181" s="68"/>
      <c r="D181" s="68"/>
      <c r="E181" s="68"/>
      <c r="F181" s="68"/>
      <c r="G181" s="27">
        <v>0</v>
      </c>
      <c r="H181" s="27"/>
      <c r="I181" s="27"/>
      <c r="J181" s="27"/>
    </row>
    <row r="182" spans="1:10">
      <c r="A182" s="78"/>
      <c r="B182" s="68" t="s">
        <v>200</v>
      </c>
      <c r="C182" s="68"/>
      <c r="D182" s="68"/>
      <c r="E182" s="68"/>
      <c r="F182" s="68"/>
      <c r="G182" s="74">
        <v>5020157</v>
      </c>
      <c r="H182" s="151"/>
      <c r="I182" s="151"/>
      <c r="J182" s="75"/>
    </row>
    <row r="183" spans="1:10">
      <c r="A183" s="78"/>
      <c r="B183" s="152" t="s">
        <v>201</v>
      </c>
      <c r="C183" s="152"/>
      <c r="D183" s="152"/>
      <c r="E183" s="152"/>
      <c r="F183" s="152"/>
      <c r="G183" s="117">
        <f>SUM(G178:J182)</f>
        <v>27285985</v>
      </c>
      <c r="H183" s="117"/>
      <c r="I183" s="117"/>
      <c r="J183" s="117"/>
    </row>
    <row r="184" spans="1:10">
      <c r="A184" s="78"/>
      <c r="B184" s="68" t="s">
        <v>202</v>
      </c>
      <c r="C184" s="68"/>
      <c r="D184" s="68"/>
      <c r="E184" s="68"/>
      <c r="F184" s="68"/>
      <c r="G184" s="74">
        <v>0</v>
      </c>
      <c r="H184" s="151"/>
      <c r="I184" s="151"/>
      <c r="J184" s="75"/>
    </row>
    <row r="185" spans="1:10">
      <c r="A185" s="78"/>
      <c r="B185" s="68" t="s">
        <v>203</v>
      </c>
      <c r="C185" s="68"/>
      <c r="D185" s="68"/>
      <c r="E185" s="68"/>
      <c r="F185" s="68"/>
      <c r="G185" s="27">
        <v>0</v>
      </c>
      <c r="H185" s="27"/>
      <c r="I185" s="27"/>
      <c r="J185" s="27"/>
    </row>
    <row r="186" spans="1:10">
      <c r="A186" s="78"/>
      <c r="B186" s="68" t="s">
        <v>204</v>
      </c>
      <c r="C186" s="68"/>
      <c r="D186" s="68"/>
      <c r="E186" s="68"/>
      <c r="F186" s="68"/>
      <c r="G186" s="74">
        <v>4090465</v>
      </c>
      <c r="H186" s="151"/>
      <c r="I186" s="151"/>
      <c r="J186" s="75"/>
    </row>
    <row r="187" spans="1:10">
      <c r="A187" s="78"/>
      <c r="B187" s="152" t="s">
        <v>205</v>
      </c>
      <c r="C187" s="152"/>
      <c r="D187" s="152"/>
      <c r="E187" s="152"/>
      <c r="F187" s="152"/>
      <c r="G187" s="117">
        <f>SUM(G184:J186)</f>
        <v>4090465</v>
      </c>
      <c r="H187" s="117"/>
      <c r="I187" s="117"/>
      <c r="J187" s="117"/>
    </row>
    <row r="188" spans="1:10">
      <c r="A188" s="78"/>
      <c r="B188" s="152" t="s">
        <v>206</v>
      </c>
      <c r="C188" s="152"/>
      <c r="D188" s="152"/>
      <c r="E188" s="152"/>
      <c r="F188" s="152"/>
      <c r="G188" s="159">
        <f>G183+G187</f>
        <v>31376450</v>
      </c>
      <c r="H188" s="160"/>
      <c r="I188" s="160"/>
      <c r="J188" s="161"/>
    </row>
    <row r="189" spans="1:10" ht="23.25" customHeight="1">
      <c r="A189" s="78"/>
      <c r="B189" s="169" t="s">
        <v>207</v>
      </c>
      <c r="C189" s="169"/>
      <c r="D189" s="169"/>
      <c r="E189" s="169"/>
      <c r="F189" s="169"/>
      <c r="G189" s="162">
        <f>SUM(G190:J191)</f>
        <v>15560731</v>
      </c>
      <c r="H189" s="162"/>
      <c r="I189" s="162"/>
      <c r="J189" s="162"/>
    </row>
    <row r="190" spans="1:10">
      <c r="A190" s="78"/>
      <c r="B190" s="68" t="s">
        <v>208</v>
      </c>
      <c r="C190" s="68"/>
      <c r="D190" s="68"/>
      <c r="E190" s="68"/>
      <c r="F190" s="68"/>
      <c r="G190" s="27">
        <v>51245</v>
      </c>
      <c r="H190" s="27"/>
      <c r="I190" s="27"/>
      <c r="J190" s="27"/>
    </row>
    <row r="191" spans="1:10" ht="21.75" customHeight="1">
      <c r="A191" s="78"/>
      <c r="B191" s="68" t="s">
        <v>209</v>
      </c>
      <c r="C191" s="68"/>
      <c r="D191" s="68"/>
      <c r="E191" s="68"/>
      <c r="F191" s="68"/>
      <c r="G191" s="27">
        <v>15509486</v>
      </c>
      <c r="H191" s="27"/>
      <c r="I191" s="27"/>
      <c r="J191" s="27"/>
    </row>
    <row r="192" spans="1:10">
      <c r="A192" s="78"/>
      <c r="B192" s="156" t="s">
        <v>210</v>
      </c>
      <c r="C192" s="157"/>
      <c r="D192" s="157"/>
      <c r="E192" s="157"/>
      <c r="F192" s="157"/>
      <c r="G192" s="157"/>
      <c r="H192" s="157"/>
      <c r="I192" s="157"/>
      <c r="J192" s="158"/>
    </row>
    <row r="193" spans="1:10">
      <c r="A193" s="78"/>
      <c r="B193" s="68" t="s">
        <v>182</v>
      </c>
      <c r="C193" s="68"/>
      <c r="D193" s="68"/>
      <c r="E193" s="68"/>
      <c r="F193" s="68"/>
      <c r="G193" s="27">
        <v>32772497</v>
      </c>
      <c r="H193" s="27"/>
      <c r="I193" s="27"/>
      <c r="J193" s="27"/>
    </row>
    <row r="194" spans="1:10">
      <c r="A194" s="78"/>
      <c r="B194" s="68" t="s">
        <v>211</v>
      </c>
      <c r="C194" s="68"/>
      <c r="D194" s="68"/>
      <c r="E194" s="68"/>
      <c r="F194" s="68"/>
      <c r="G194" s="27">
        <v>4058870</v>
      </c>
      <c r="H194" s="27"/>
      <c r="I194" s="27"/>
      <c r="J194" s="27"/>
    </row>
    <row r="195" spans="1:10">
      <c r="A195" s="78"/>
      <c r="B195" s="68" t="s">
        <v>212</v>
      </c>
      <c r="C195" s="68"/>
      <c r="D195" s="68"/>
      <c r="E195" s="68"/>
      <c r="F195" s="68"/>
      <c r="G195" s="74">
        <v>0</v>
      </c>
      <c r="H195" s="151"/>
      <c r="I195" s="151"/>
      <c r="J195" s="75"/>
    </row>
    <row r="196" spans="1:10" ht="11.25" customHeight="1">
      <c r="A196" s="78"/>
      <c r="B196" s="68" t="s">
        <v>213</v>
      </c>
      <c r="C196" s="68"/>
      <c r="D196" s="68"/>
      <c r="E196" s="68"/>
      <c r="F196" s="68"/>
      <c r="G196" s="27">
        <v>6332395</v>
      </c>
      <c r="H196" s="27"/>
      <c r="I196" s="27"/>
      <c r="J196" s="27"/>
    </row>
    <row r="197" spans="1:10" ht="11.25" customHeight="1">
      <c r="A197" s="78"/>
      <c r="B197" s="68" t="s">
        <v>214</v>
      </c>
      <c r="C197" s="68"/>
      <c r="D197" s="68"/>
      <c r="E197" s="68"/>
      <c r="F197" s="68"/>
      <c r="G197" s="74">
        <v>3212091</v>
      </c>
      <c r="H197" s="151"/>
      <c r="I197" s="151"/>
      <c r="J197" s="75"/>
    </row>
    <row r="198" spans="1:10" ht="11.25" customHeight="1">
      <c r="A198" s="78"/>
      <c r="B198" s="152" t="s">
        <v>215</v>
      </c>
      <c r="C198" s="152"/>
      <c r="D198" s="152"/>
      <c r="E198" s="152"/>
      <c r="F198" s="152"/>
      <c r="G198" s="117">
        <f>SUM(G193:J197)</f>
        <v>46375853</v>
      </c>
      <c r="H198" s="117"/>
      <c r="I198" s="117"/>
      <c r="J198" s="117"/>
    </row>
    <row r="199" spans="1:10" ht="11.25" customHeight="1">
      <c r="A199" s="78"/>
      <c r="B199" s="156" t="s">
        <v>216</v>
      </c>
      <c r="C199" s="157"/>
      <c r="D199" s="157"/>
      <c r="E199" s="157"/>
      <c r="F199" s="157"/>
      <c r="G199" s="157"/>
      <c r="H199" s="157"/>
      <c r="I199" s="157"/>
      <c r="J199" s="158"/>
    </row>
    <row r="200" spans="1:10" ht="11.25" customHeight="1">
      <c r="A200" s="78"/>
      <c r="B200" s="68" t="s">
        <v>217</v>
      </c>
      <c r="C200" s="68"/>
      <c r="D200" s="68"/>
      <c r="E200" s="68"/>
      <c r="F200" s="68"/>
      <c r="G200" s="27">
        <v>4795879</v>
      </c>
      <c r="H200" s="27"/>
      <c r="I200" s="27"/>
      <c r="J200" s="27"/>
    </row>
    <row r="201" spans="1:10" ht="11.25" customHeight="1">
      <c r="A201" s="78"/>
      <c r="B201" s="68" t="s">
        <v>218</v>
      </c>
      <c r="C201" s="68"/>
      <c r="D201" s="68"/>
      <c r="E201" s="68"/>
      <c r="F201" s="68"/>
      <c r="G201" s="27">
        <v>3219584</v>
      </c>
      <c r="H201" s="27"/>
      <c r="I201" s="27"/>
      <c r="J201" s="27"/>
    </row>
    <row r="202" spans="1:10" ht="11.25" customHeight="1">
      <c r="A202" s="78"/>
      <c r="B202" s="68" t="s">
        <v>219</v>
      </c>
      <c r="C202" s="68"/>
      <c r="D202" s="68"/>
      <c r="E202" s="68"/>
      <c r="F202" s="68"/>
      <c r="G202" s="74">
        <v>0</v>
      </c>
      <c r="H202" s="151"/>
      <c r="I202" s="151"/>
      <c r="J202" s="75"/>
    </row>
    <row r="203" spans="1:10" ht="11.25" customHeight="1">
      <c r="A203" s="78"/>
      <c r="B203" s="68" t="s">
        <v>220</v>
      </c>
      <c r="C203" s="68"/>
      <c r="D203" s="68"/>
      <c r="E203" s="68"/>
      <c r="F203" s="68"/>
      <c r="G203" s="27">
        <v>0</v>
      </c>
      <c r="H203" s="27"/>
      <c r="I203" s="27"/>
      <c r="J203" s="27"/>
    </row>
    <row r="204" spans="1:10" ht="11.25" customHeight="1">
      <c r="A204" s="78"/>
      <c r="B204" s="68" t="s">
        <v>221</v>
      </c>
      <c r="C204" s="68"/>
      <c r="D204" s="68"/>
      <c r="E204" s="68"/>
      <c r="F204" s="68"/>
      <c r="G204" s="74">
        <v>11327</v>
      </c>
      <c r="H204" s="151"/>
      <c r="I204" s="151"/>
      <c r="J204" s="75"/>
    </row>
    <row r="205" spans="1:10" ht="11.25" customHeight="1">
      <c r="A205" s="78"/>
      <c r="B205" s="152" t="s">
        <v>222</v>
      </c>
      <c r="C205" s="152"/>
      <c r="D205" s="152"/>
      <c r="E205" s="152"/>
      <c r="F205" s="152"/>
      <c r="G205" s="117">
        <f>SUM(G200:J204)</f>
        <v>8026790</v>
      </c>
      <c r="H205" s="117"/>
      <c r="I205" s="117"/>
      <c r="J205" s="117"/>
    </row>
    <row r="206" spans="1:10" ht="11.25" customHeight="1">
      <c r="A206" s="78"/>
      <c r="B206" s="169" t="s">
        <v>239</v>
      </c>
      <c r="C206" s="169"/>
      <c r="D206" s="169"/>
      <c r="E206" s="169"/>
      <c r="F206" s="169"/>
      <c r="G206" s="170">
        <f>G176-G188-G190+G198-G205</f>
        <v>53858549</v>
      </c>
      <c r="H206" s="171"/>
      <c r="I206" s="171"/>
      <c r="J206" s="172"/>
    </row>
    <row r="207" spans="1:10" ht="11.25" customHeight="1">
      <c r="A207" s="78"/>
      <c r="B207" s="156" t="s">
        <v>238</v>
      </c>
      <c r="C207" s="157"/>
      <c r="D207" s="157"/>
      <c r="E207" s="157"/>
      <c r="F207" s="157"/>
      <c r="G207" s="157"/>
      <c r="H207" s="157"/>
      <c r="I207" s="157"/>
      <c r="J207" s="158"/>
    </row>
    <row r="208" spans="1:10" ht="11.25" customHeight="1">
      <c r="A208" s="78"/>
      <c r="B208" s="68" t="s">
        <v>223</v>
      </c>
      <c r="C208" s="68"/>
      <c r="D208" s="68"/>
      <c r="E208" s="68"/>
      <c r="F208" s="68"/>
      <c r="G208" s="74">
        <v>16655922</v>
      </c>
      <c r="H208" s="151"/>
      <c r="I208" s="151"/>
      <c r="J208" s="75"/>
    </row>
    <row r="209" spans="1:10" ht="11.25" customHeight="1">
      <c r="A209" s="78"/>
      <c r="B209" s="68" t="s">
        <v>224</v>
      </c>
      <c r="C209" s="68"/>
      <c r="D209" s="68"/>
      <c r="E209" s="68"/>
      <c r="F209" s="68"/>
      <c r="G209" s="27">
        <v>5822481</v>
      </c>
      <c r="H209" s="27"/>
      <c r="I209" s="27"/>
      <c r="J209" s="27"/>
    </row>
    <row r="210" spans="1:10" ht="11.25" customHeight="1">
      <c r="A210" s="78"/>
      <c r="B210" s="68" t="s">
        <v>225</v>
      </c>
      <c r="C210" s="68"/>
      <c r="D210" s="68"/>
      <c r="E210" s="68"/>
      <c r="F210" s="68"/>
      <c r="G210" s="74">
        <v>409449</v>
      </c>
      <c r="H210" s="151"/>
      <c r="I210" s="151"/>
      <c r="J210" s="75"/>
    </row>
    <row r="211" spans="1:10" ht="11.25" customHeight="1">
      <c r="A211" s="78"/>
      <c r="B211" s="68" t="s">
        <v>226</v>
      </c>
      <c r="C211" s="68"/>
      <c r="D211" s="68"/>
      <c r="E211" s="68"/>
      <c r="F211" s="68"/>
      <c r="G211" s="27">
        <v>1910376</v>
      </c>
      <c r="H211" s="27"/>
      <c r="I211" s="27"/>
      <c r="J211" s="27"/>
    </row>
    <row r="212" spans="1:10" ht="11.25" customHeight="1">
      <c r="A212" s="78"/>
      <c r="B212" s="68" t="s">
        <v>227</v>
      </c>
      <c r="C212" s="68"/>
      <c r="D212" s="68"/>
      <c r="E212" s="68"/>
      <c r="F212" s="68"/>
      <c r="G212" s="74">
        <v>2587632</v>
      </c>
      <c r="H212" s="151"/>
      <c r="I212" s="151"/>
      <c r="J212" s="75"/>
    </row>
    <row r="213" spans="1:10" ht="11.25" customHeight="1">
      <c r="A213" s="78"/>
      <c r="B213" s="68" t="s">
        <v>228</v>
      </c>
      <c r="C213" s="68"/>
      <c r="D213" s="68"/>
      <c r="E213" s="68"/>
      <c r="F213" s="68"/>
      <c r="G213" s="27">
        <v>4723169</v>
      </c>
      <c r="H213" s="27"/>
      <c r="I213" s="27"/>
      <c r="J213" s="27"/>
    </row>
    <row r="214" spans="1:10" ht="11.25" customHeight="1">
      <c r="A214" s="78"/>
      <c r="B214" s="68" t="s">
        <v>229</v>
      </c>
      <c r="C214" s="68"/>
      <c r="D214" s="68"/>
      <c r="E214" s="68"/>
      <c r="F214" s="68"/>
      <c r="G214" s="74">
        <v>6864358</v>
      </c>
      <c r="H214" s="151"/>
      <c r="I214" s="151"/>
      <c r="J214" s="75"/>
    </row>
    <row r="215" spans="1:10" ht="11.25" customHeight="1">
      <c r="A215" s="78"/>
      <c r="B215" s="152" t="s">
        <v>230</v>
      </c>
      <c r="C215" s="152"/>
      <c r="D215" s="152"/>
      <c r="E215" s="152"/>
      <c r="F215" s="152"/>
      <c r="G215" s="27">
        <f>SUM(G208:J214)</f>
        <v>38973387</v>
      </c>
      <c r="H215" s="27"/>
      <c r="I215" s="27"/>
      <c r="J215" s="27"/>
    </row>
    <row r="216" spans="1:10" ht="11.25" customHeight="1">
      <c r="A216" s="78"/>
      <c r="B216" s="169" t="s">
        <v>237</v>
      </c>
      <c r="C216" s="169"/>
      <c r="D216" s="169"/>
      <c r="E216" s="169"/>
      <c r="F216" s="169"/>
      <c r="G216" s="170">
        <v>80066</v>
      </c>
      <c r="H216" s="171"/>
      <c r="I216" s="171"/>
      <c r="J216" s="172"/>
    </row>
    <row r="217" spans="1:10" ht="11.25" customHeight="1">
      <c r="A217" s="78"/>
      <c r="B217" s="169" t="s">
        <v>236</v>
      </c>
      <c r="C217" s="169"/>
      <c r="D217" s="169"/>
      <c r="E217" s="169"/>
      <c r="F217" s="169"/>
      <c r="G217" s="170">
        <f>G206-G215-G216</f>
        <v>14805096</v>
      </c>
      <c r="H217" s="171"/>
      <c r="I217" s="171"/>
      <c r="J217" s="172"/>
    </row>
    <row r="218" spans="1:10" ht="11.25" customHeight="1">
      <c r="A218" s="78"/>
      <c r="B218" s="68" t="s">
        <v>231</v>
      </c>
      <c r="C218" s="68"/>
      <c r="D218" s="68"/>
      <c r="E218" s="68"/>
      <c r="F218" s="68"/>
      <c r="G218" s="27">
        <v>2306215</v>
      </c>
      <c r="H218" s="27"/>
      <c r="I218" s="27"/>
      <c r="J218" s="27"/>
    </row>
    <row r="219" spans="1:10" ht="11.25" customHeight="1">
      <c r="A219" s="78"/>
      <c r="B219" s="169" t="s">
        <v>235</v>
      </c>
      <c r="C219" s="169"/>
      <c r="D219" s="169"/>
      <c r="E219" s="169"/>
      <c r="F219" s="169"/>
      <c r="G219" s="170">
        <f>G217-G218</f>
        <v>12498881</v>
      </c>
      <c r="H219" s="171"/>
      <c r="I219" s="171"/>
      <c r="J219" s="172"/>
    </row>
    <row r="220" spans="1:10" ht="11.25" customHeight="1">
      <c r="A220" s="78"/>
      <c r="B220" s="68" t="s">
        <v>232</v>
      </c>
      <c r="C220" s="68"/>
      <c r="D220" s="68"/>
      <c r="E220" s="68"/>
      <c r="F220" s="68"/>
      <c r="G220" s="27">
        <v>0</v>
      </c>
      <c r="H220" s="27"/>
      <c r="I220" s="27"/>
      <c r="J220" s="27"/>
    </row>
    <row r="221" spans="1:10" ht="12" customHeight="1">
      <c r="A221" s="78"/>
      <c r="B221" s="68" t="s">
        <v>233</v>
      </c>
      <c r="C221" s="68"/>
      <c r="D221" s="68"/>
      <c r="E221" s="68"/>
      <c r="F221" s="68"/>
      <c r="G221" s="27">
        <v>0</v>
      </c>
      <c r="H221" s="27"/>
      <c r="I221" s="27"/>
      <c r="J221" s="27"/>
    </row>
    <row r="222" spans="1:10" ht="12" customHeight="1" thickBot="1">
      <c r="A222" s="79"/>
      <c r="B222" s="169" t="s">
        <v>234</v>
      </c>
      <c r="C222" s="169"/>
      <c r="D222" s="169"/>
      <c r="E222" s="169"/>
      <c r="F222" s="169"/>
      <c r="G222" s="162">
        <f>G219</f>
        <v>12498881</v>
      </c>
      <c r="H222" s="162"/>
      <c r="I222" s="162"/>
      <c r="J222" s="162"/>
    </row>
    <row r="223" spans="1:10">
      <c r="A223" s="47">
        <v>13</v>
      </c>
      <c r="B223" s="113" t="s">
        <v>61</v>
      </c>
      <c r="C223" s="80"/>
      <c r="D223" s="80"/>
      <c r="E223" s="80"/>
      <c r="F223" s="80"/>
      <c r="G223" s="80"/>
      <c r="H223" s="80"/>
      <c r="I223" s="80"/>
      <c r="J223" s="81"/>
    </row>
    <row r="224" spans="1:10">
      <c r="A224" s="48"/>
      <c r="B224" s="125" t="s">
        <v>62</v>
      </c>
      <c r="C224" s="126"/>
      <c r="D224" s="127"/>
      <c r="E224" s="40" t="s">
        <v>98</v>
      </c>
      <c r="F224" s="41"/>
      <c r="G224" s="41"/>
      <c r="H224" s="41"/>
      <c r="I224" s="41"/>
      <c r="J224" s="42"/>
    </row>
    <row r="225" spans="1:10">
      <c r="A225" s="48"/>
      <c r="B225" s="125" t="s">
        <v>63</v>
      </c>
      <c r="C225" s="126"/>
      <c r="D225" s="127"/>
      <c r="E225" s="173" t="s">
        <v>126</v>
      </c>
      <c r="F225" s="174"/>
      <c r="G225" s="174"/>
      <c r="H225" s="174"/>
      <c r="I225" s="174"/>
      <c r="J225" s="175"/>
    </row>
    <row r="226" spans="1:10">
      <c r="A226" s="48"/>
      <c r="B226" s="125" t="s">
        <v>64</v>
      </c>
      <c r="C226" s="126"/>
      <c r="D226" s="127"/>
      <c r="E226" s="176" t="s">
        <v>125</v>
      </c>
      <c r="F226" s="177"/>
      <c r="G226" s="177"/>
      <c r="H226" s="177"/>
      <c r="I226" s="177"/>
      <c r="J226" s="178"/>
    </row>
    <row r="227" spans="1:10">
      <c r="A227" s="48"/>
      <c r="B227" s="125" t="s">
        <v>65</v>
      </c>
      <c r="C227" s="126"/>
      <c r="D227" s="127"/>
      <c r="E227" s="40" t="s">
        <v>99</v>
      </c>
      <c r="F227" s="41"/>
      <c r="G227" s="41"/>
      <c r="H227" s="41"/>
      <c r="I227" s="41"/>
      <c r="J227" s="42"/>
    </row>
    <row r="228" spans="1:10">
      <c r="A228" s="48"/>
      <c r="B228" s="125" t="s">
        <v>66</v>
      </c>
      <c r="C228" s="126"/>
      <c r="D228" s="127"/>
      <c r="E228" s="40" t="s">
        <v>303</v>
      </c>
      <c r="F228" s="41"/>
      <c r="G228" s="41"/>
      <c r="H228" s="41"/>
      <c r="I228" s="41"/>
      <c r="J228" s="42"/>
    </row>
    <row r="229" spans="1:10">
      <c r="A229" s="48"/>
      <c r="B229" s="125" t="s">
        <v>67</v>
      </c>
      <c r="C229" s="126"/>
      <c r="D229" s="127"/>
      <c r="E229" s="40" t="s">
        <v>100</v>
      </c>
      <c r="F229" s="41"/>
      <c r="G229" s="41"/>
      <c r="H229" s="41"/>
      <c r="I229" s="41"/>
      <c r="J229" s="42"/>
    </row>
    <row r="230" spans="1:10">
      <c r="A230" s="48"/>
      <c r="B230" s="125" t="s">
        <v>68</v>
      </c>
      <c r="C230" s="126"/>
      <c r="D230" s="127"/>
      <c r="E230" s="40" t="s">
        <v>321</v>
      </c>
      <c r="F230" s="41"/>
      <c r="G230" s="41"/>
      <c r="H230" s="41"/>
      <c r="I230" s="41"/>
      <c r="J230" s="42"/>
    </row>
    <row r="231" spans="1:10" ht="12" thickBot="1">
      <c r="A231" s="76"/>
      <c r="B231" s="128" t="s">
        <v>69</v>
      </c>
      <c r="C231" s="129"/>
      <c r="D231" s="130"/>
      <c r="E231" s="131" t="s">
        <v>101</v>
      </c>
      <c r="F231" s="132"/>
      <c r="G231" s="132"/>
      <c r="H231" s="132"/>
      <c r="I231" s="132"/>
      <c r="J231" s="133"/>
    </row>
    <row r="232" spans="1:10">
      <c r="A232" s="47">
        <v>14</v>
      </c>
      <c r="B232" s="113" t="s">
        <v>70</v>
      </c>
      <c r="C232" s="80"/>
      <c r="D232" s="80"/>
      <c r="E232" s="80"/>
      <c r="F232" s="80"/>
      <c r="G232" s="80"/>
      <c r="H232" s="80"/>
      <c r="I232" s="80"/>
      <c r="J232" s="81"/>
    </row>
    <row r="233" spans="1:10" ht="58.5" customHeight="1">
      <c r="A233" s="48"/>
      <c r="B233" s="7" t="s">
        <v>1</v>
      </c>
      <c r="C233" s="7" t="s">
        <v>72</v>
      </c>
      <c r="D233" s="118" t="s">
        <v>73</v>
      </c>
      <c r="E233" s="118"/>
      <c r="F233" s="118"/>
      <c r="G233" s="7" t="s">
        <v>74</v>
      </c>
      <c r="H233" s="7" t="s">
        <v>75</v>
      </c>
      <c r="I233" s="118" t="s">
        <v>76</v>
      </c>
      <c r="J233" s="119"/>
    </row>
    <row r="234" spans="1:10">
      <c r="A234" s="48"/>
      <c r="B234" s="142" t="s">
        <v>267</v>
      </c>
      <c r="C234" s="143"/>
      <c r="D234" s="143"/>
      <c r="E234" s="143"/>
      <c r="F234" s="143"/>
      <c r="G234" s="143"/>
      <c r="H234" s="143"/>
      <c r="I234" s="143"/>
      <c r="J234" s="144"/>
    </row>
    <row r="235" spans="1:10">
      <c r="A235" s="48">
        <v>15</v>
      </c>
      <c r="B235" s="122" t="s">
        <v>71</v>
      </c>
      <c r="C235" s="123"/>
      <c r="D235" s="123"/>
      <c r="E235" s="123"/>
      <c r="F235" s="123"/>
      <c r="G235" s="123"/>
      <c r="H235" s="123"/>
      <c r="I235" s="123"/>
      <c r="J235" s="124"/>
    </row>
    <row r="236" spans="1:10" ht="52.5">
      <c r="A236" s="48"/>
      <c r="B236" s="7" t="s">
        <v>1</v>
      </c>
      <c r="C236" s="7" t="s">
        <v>72</v>
      </c>
      <c r="D236" s="30" t="s">
        <v>73</v>
      </c>
      <c r="E236" s="31"/>
      <c r="F236" s="7" t="s">
        <v>74</v>
      </c>
      <c r="G236" s="7" t="s">
        <v>75</v>
      </c>
      <c r="H236" s="7" t="s">
        <v>77</v>
      </c>
      <c r="I236" s="118" t="s">
        <v>78</v>
      </c>
      <c r="J236" s="119"/>
    </row>
    <row r="237" spans="1:10" s="13" customFormat="1" ht="100.5" customHeight="1">
      <c r="A237" s="48"/>
      <c r="B237" s="17">
        <v>15</v>
      </c>
      <c r="C237" s="24">
        <v>42054</v>
      </c>
      <c r="D237" s="138" t="s">
        <v>322</v>
      </c>
      <c r="E237" s="140"/>
      <c r="F237" s="23" t="s">
        <v>324</v>
      </c>
      <c r="G237" s="23" t="s">
        <v>323</v>
      </c>
      <c r="H237" s="23" t="s">
        <v>103</v>
      </c>
      <c r="I237" s="138" t="s">
        <v>325</v>
      </c>
      <c r="J237" s="139"/>
    </row>
    <row r="238" spans="1:10" s="13" customFormat="1" ht="100.5" customHeight="1">
      <c r="A238" s="48"/>
      <c r="B238" s="17">
        <v>17</v>
      </c>
      <c r="C238" s="24">
        <v>42060</v>
      </c>
      <c r="D238" s="138" t="s">
        <v>322</v>
      </c>
      <c r="E238" s="140"/>
      <c r="F238" s="23" t="s">
        <v>324</v>
      </c>
      <c r="G238" s="23" t="s">
        <v>326</v>
      </c>
      <c r="H238" s="23" t="s">
        <v>103</v>
      </c>
      <c r="I238" s="138" t="s">
        <v>327</v>
      </c>
      <c r="J238" s="139"/>
    </row>
    <row r="239" spans="1:10" s="13" customFormat="1" ht="101.25" customHeight="1">
      <c r="A239" s="48"/>
      <c r="B239" s="17">
        <v>62</v>
      </c>
      <c r="C239" s="24">
        <v>42186</v>
      </c>
      <c r="D239" s="138" t="s">
        <v>322</v>
      </c>
      <c r="E239" s="140"/>
      <c r="F239" s="23" t="s">
        <v>332</v>
      </c>
      <c r="G239" s="23" t="s">
        <v>328</v>
      </c>
      <c r="H239" s="23" t="s">
        <v>103</v>
      </c>
      <c r="I239" s="138" t="s">
        <v>329</v>
      </c>
      <c r="J239" s="139"/>
    </row>
    <row r="240" spans="1:10" s="13" customFormat="1" ht="111" customHeight="1">
      <c r="A240" s="48"/>
      <c r="B240" s="17">
        <v>62</v>
      </c>
      <c r="C240" s="24">
        <v>42186</v>
      </c>
      <c r="D240" s="138" t="s">
        <v>322</v>
      </c>
      <c r="E240" s="140"/>
      <c r="F240" s="23" t="s">
        <v>332</v>
      </c>
      <c r="G240" s="23" t="s">
        <v>330</v>
      </c>
      <c r="H240" s="23" t="s">
        <v>103</v>
      </c>
      <c r="I240" s="138" t="s">
        <v>331</v>
      </c>
      <c r="J240" s="139"/>
    </row>
    <row r="241" spans="1:10" s="13" customFormat="1" ht="111" customHeight="1">
      <c r="A241" s="48"/>
      <c r="B241" s="17">
        <v>74</v>
      </c>
      <c r="C241" s="24">
        <v>42214</v>
      </c>
      <c r="D241" s="138" t="s">
        <v>333</v>
      </c>
      <c r="E241" s="140"/>
      <c r="F241" s="23" t="s">
        <v>334</v>
      </c>
      <c r="G241" s="23" t="s">
        <v>335</v>
      </c>
      <c r="H241" s="23" t="s">
        <v>103</v>
      </c>
      <c r="I241" s="138" t="s">
        <v>336</v>
      </c>
      <c r="J241" s="139"/>
    </row>
    <row r="242" spans="1:10" s="13" customFormat="1" ht="111" customHeight="1">
      <c r="A242" s="48"/>
      <c r="B242" s="17">
        <v>79</v>
      </c>
      <c r="C242" s="24">
        <v>42229</v>
      </c>
      <c r="D242" s="138" t="s">
        <v>322</v>
      </c>
      <c r="E242" s="140"/>
      <c r="F242" s="23" t="s">
        <v>338</v>
      </c>
      <c r="G242" s="23" t="s">
        <v>337</v>
      </c>
      <c r="H242" s="23" t="s">
        <v>103</v>
      </c>
      <c r="I242" s="138" t="s">
        <v>339</v>
      </c>
      <c r="J242" s="139"/>
    </row>
    <row r="243" spans="1:10" s="13" customFormat="1" ht="111" customHeight="1">
      <c r="A243" s="48"/>
      <c r="B243" s="17">
        <v>120</v>
      </c>
      <c r="C243" s="24">
        <v>42340</v>
      </c>
      <c r="D243" s="138" t="s">
        <v>333</v>
      </c>
      <c r="E243" s="140"/>
      <c r="F243" s="23" t="s">
        <v>338</v>
      </c>
      <c r="G243" s="23" t="s">
        <v>341</v>
      </c>
      <c r="H243" s="23" t="s">
        <v>103</v>
      </c>
      <c r="I243" s="138" t="s">
        <v>342</v>
      </c>
      <c r="J243" s="139"/>
    </row>
    <row r="244" spans="1:10" s="13" customFormat="1" ht="99" customHeight="1">
      <c r="A244" s="48"/>
      <c r="B244" s="17">
        <v>129</v>
      </c>
      <c r="C244" s="24">
        <v>42369</v>
      </c>
      <c r="D244" s="138" t="s">
        <v>322</v>
      </c>
      <c r="E244" s="140"/>
      <c r="F244" s="23" t="s">
        <v>332</v>
      </c>
      <c r="G244" s="23" t="s">
        <v>343</v>
      </c>
      <c r="H244" s="23" t="s">
        <v>103</v>
      </c>
      <c r="I244" s="138" t="s">
        <v>345</v>
      </c>
      <c r="J244" s="139"/>
    </row>
    <row r="245" spans="1:10" s="13" customFormat="1" ht="89.25" customHeight="1" thickBot="1">
      <c r="A245" s="48"/>
      <c r="B245" s="17">
        <v>129</v>
      </c>
      <c r="C245" s="24">
        <v>42369</v>
      </c>
      <c r="D245" s="138" t="s">
        <v>322</v>
      </c>
      <c r="E245" s="140"/>
      <c r="F245" s="23" t="s">
        <v>332</v>
      </c>
      <c r="G245" s="23" t="s">
        <v>344</v>
      </c>
      <c r="H245" s="23" t="s">
        <v>103</v>
      </c>
      <c r="I245" s="138" t="s">
        <v>346</v>
      </c>
      <c r="J245" s="139"/>
    </row>
    <row r="246" spans="1:10">
      <c r="A246" s="34">
        <v>16</v>
      </c>
      <c r="B246" s="58" t="s">
        <v>79</v>
      </c>
      <c r="C246" s="58"/>
      <c r="D246" s="58"/>
      <c r="E246" s="58"/>
      <c r="F246" s="58"/>
      <c r="G246" s="58"/>
      <c r="H246" s="58"/>
      <c r="I246" s="58"/>
      <c r="J246" s="59"/>
    </row>
    <row r="247" spans="1:10" ht="43.5" customHeight="1">
      <c r="A247" s="35"/>
      <c r="B247" s="6" t="s">
        <v>1</v>
      </c>
      <c r="C247" s="121" t="s">
        <v>80</v>
      </c>
      <c r="D247" s="121"/>
      <c r="E247" s="121" t="s">
        <v>81</v>
      </c>
      <c r="F247" s="121"/>
      <c r="G247" s="121"/>
      <c r="H247" s="121" t="s">
        <v>82</v>
      </c>
      <c r="I247" s="121"/>
      <c r="J247" s="12" t="s">
        <v>83</v>
      </c>
    </row>
    <row r="248" spans="1:10">
      <c r="A248" s="35"/>
      <c r="B248" s="5">
        <v>1</v>
      </c>
      <c r="C248" s="67" t="s">
        <v>240</v>
      </c>
      <c r="D248" s="67"/>
      <c r="E248" s="67" t="s">
        <v>249</v>
      </c>
      <c r="F248" s="67"/>
      <c r="G248" s="67"/>
      <c r="H248" s="67" t="s">
        <v>304</v>
      </c>
      <c r="I248" s="67"/>
      <c r="J248" s="14" t="s">
        <v>250</v>
      </c>
    </row>
    <row r="249" spans="1:10">
      <c r="A249" s="35"/>
      <c r="B249" s="5">
        <v>2</v>
      </c>
      <c r="C249" s="67" t="s">
        <v>305</v>
      </c>
      <c r="D249" s="67"/>
      <c r="E249" s="67" t="s">
        <v>251</v>
      </c>
      <c r="F249" s="67"/>
      <c r="G249" s="67"/>
      <c r="H249" s="67" t="s">
        <v>252</v>
      </c>
      <c r="I249" s="67"/>
      <c r="J249" s="11" t="s">
        <v>316</v>
      </c>
    </row>
    <row r="250" spans="1:10">
      <c r="A250" s="35"/>
      <c r="B250" s="5">
        <v>3</v>
      </c>
      <c r="C250" s="67" t="s">
        <v>306</v>
      </c>
      <c r="D250" s="67"/>
      <c r="E250" s="67" t="s">
        <v>253</v>
      </c>
      <c r="F250" s="67"/>
      <c r="G250" s="67"/>
      <c r="H250" s="67" t="s">
        <v>103</v>
      </c>
      <c r="I250" s="67"/>
      <c r="J250" s="11" t="s">
        <v>316</v>
      </c>
    </row>
    <row r="251" spans="1:10">
      <c r="A251" s="35"/>
      <c r="B251" s="5">
        <v>4</v>
      </c>
      <c r="C251" s="67" t="s">
        <v>307</v>
      </c>
      <c r="D251" s="67"/>
      <c r="E251" s="67" t="s">
        <v>254</v>
      </c>
      <c r="F251" s="67"/>
      <c r="G251" s="67"/>
      <c r="H251" s="67" t="s">
        <v>103</v>
      </c>
      <c r="I251" s="67"/>
      <c r="J251" s="11" t="s">
        <v>316</v>
      </c>
    </row>
    <row r="252" spans="1:10">
      <c r="A252" s="35"/>
      <c r="B252" s="5">
        <v>5</v>
      </c>
      <c r="C252" s="67" t="s">
        <v>308</v>
      </c>
      <c r="D252" s="67"/>
      <c r="E252" s="67" t="s">
        <v>254</v>
      </c>
      <c r="F252" s="67"/>
      <c r="G252" s="67"/>
      <c r="H252" s="67" t="s">
        <v>103</v>
      </c>
      <c r="I252" s="67"/>
      <c r="J252" s="11" t="s">
        <v>316</v>
      </c>
    </row>
    <row r="253" spans="1:10">
      <c r="A253" s="35"/>
      <c r="B253" s="5">
        <v>6</v>
      </c>
      <c r="C253" s="67" t="s">
        <v>309</v>
      </c>
      <c r="D253" s="67"/>
      <c r="E253" s="67" t="s">
        <v>249</v>
      </c>
      <c r="F253" s="67"/>
      <c r="G253" s="67"/>
      <c r="H253" s="67" t="s">
        <v>103</v>
      </c>
      <c r="I253" s="67"/>
      <c r="J253" s="11" t="s">
        <v>316</v>
      </c>
    </row>
    <row r="254" spans="1:10">
      <c r="A254" s="35"/>
      <c r="B254" s="5">
        <v>7</v>
      </c>
      <c r="C254" s="67" t="s">
        <v>241</v>
      </c>
      <c r="D254" s="67"/>
      <c r="E254" s="67" t="s">
        <v>255</v>
      </c>
      <c r="F254" s="67"/>
      <c r="G254" s="67"/>
      <c r="H254" s="67" t="s">
        <v>266</v>
      </c>
      <c r="I254" s="67"/>
      <c r="J254" s="11" t="s">
        <v>316</v>
      </c>
    </row>
    <row r="255" spans="1:10">
      <c r="A255" s="35"/>
      <c r="B255" s="5">
        <v>8</v>
      </c>
      <c r="C255" s="67" t="s">
        <v>242</v>
      </c>
      <c r="D255" s="67"/>
      <c r="E255" s="67" t="s">
        <v>251</v>
      </c>
      <c r="F255" s="67"/>
      <c r="G255" s="67"/>
      <c r="H255" s="67" t="s">
        <v>265</v>
      </c>
      <c r="I255" s="67"/>
      <c r="J255" s="11" t="s">
        <v>276</v>
      </c>
    </row>
    <row r="256" spans="1:10" ht="30.75" customHeight="1">
      <c r="A256" s="35"/>
      <c r="B256" s="5">
        <v>9</v>
      </c>
      <c r="C256" s="67" t="s">
        <v>243</v>
      </c>
      <c r="D256" s="67"/>
      <c r="E256" s="67" t="s">
        <v>256</v>
      </c>
      <c r="F256" s="67"/>
      <c r="G256" s="67"/>
      <c r="H256" s="67" t="s">
        <v>265</v>
      </c>
      <c r="I256" s="67"/>
      <c r="J256" s="11" t="s">
        <v>276</v>
      </c>
    </row>
    <row r="257" spans="1:10" ht="30.75" customHeight="1">
      <c r="A257" s="35"/>
      <c r="B257" s="5">
        <v>10</v>
      </c>
      <c r="C257" s="67" t="s">
        <v>244</v>
      </c>
      <c r="D257" s="67"/>
      <c r="E257" s="67" t="s">
        <v>257</v>
      </c>
      <c r="F257" s="67"/>
      <c r="G257" s="67"/>
      <c r="H257" s="67" t="s">
        <v>265</v>
      </c>
      <c r="I257" s="67"/>
      <c r="J257" s="11" t="s">
        <v>276</v>
      </c>
    </row>
    <row r="258" spans="1:10" ht="30.75" customHeight="1">
      <c r="A258" s="35"/>
      <c r="B258" s="5">
        <v>11</v>
      </c>
      <c r="C258" s="67" t="s">
        <v>310</v>
      </c>
      <c r="D258" s="67"/>
      <c r="E258" s="67" t="s">
        <v>256</v>
      </c>
      <c r="F258" s="67"/>
      <c r="G258" s="67"/>
      <c r="H258" s="67" t="s">
        <v>264</v>
      </c>
      <c r="I258" s="67"/>
      <c r="J258" s="20" t="s">
        <v>340</v>
      </c>
    </row>
    <row r="259" spans="1:10" ht="30.75" customHeight="1">
      <c r="A259" s="35"/>
      <c r="B259" s="5">
        <v>12</v>
      </c>
      <c r="C259" s="67" t="s">
        <v>245</v>
      </c>
      <c r="D259" s="67"/>
      <c r="E259" s="67" t="s">
        <v>258</v>
      </c>
      <c r="F259" s="67"/>
      <c r="G259" s="67"/>
      <c r="H259" s="67" t="s">
        <v>111</v>
      </c>
      <c r="I259" s="67"/>
      <c r="J259" s="11" t="s">
        <v>276</v>
      </c>
    </row>
    <row r="260" spans="1:10" ht="30.75" customHeight="1">
      <c r="A260" s="35"/>
      <c r="B260" s="5">
        <v>13</v>
      </c>
      <c r="C260" s="67" t="s">
        <v>311</v>
      </c>
      <c r="D260" s="67"/>
      <c r="E260" s="67" t="s">
        <v>317</v>
      </c>
      <c r="F260" s="67"/>
      <c r="G260" s="67"/>
      <c r="H260" s="67" t="s">
        <v>110</v>
      </c>
      <c r="I260" s="67"/>
      <c r="J260" s="20" t="s">
        <v>296</v>
      </c>
    </row>
    <row r="261" spans="1:10" s="13" customFormat="1" ht="37.5" customHeight="1">
      <c r="A261" s="35"/>
      <c r="B261" s="19">
        <v>14</v>
      </c>
      <c r="C261" s="137" t="s">
        <v>247</v>
      </c>
      <c r="D261" s="137"/>
      <c r="E261" s="137" t="s">
        <v>259</v>
      </c>
      <c r="F261" s="137"/>
      <c r="G261" s="137"/>
      <c r="H261" s="137" t="s">
        <v>261</v>
      </c>
      <c r="I261" s="137"/>
      <c r="J261" s="20" t="s">
        <v>262</v>
      </c>
    </row>
    <row r="262" spans="1:10" s="13" customFormat="1" ht="37.5" customHeight="1">
      <c r="A262" s="120"/>
      <c r="B262" s="19">
        <v>15</v>
      </c>
      <c r="C262" s="137" t="s">
        <v>312</v>
      </c>
      <c r="D262" s="137"/>
      <c r="E262" s="137" t="s">
        <v>259</v>
      </c>
      <c r="F262" s="137"/>
      <c r="G262" s="137"/>
      <c r="H262" s="137" t="s">
        <v>261</v>
      </c>
      <c r="I262" s="137"/>
      <c r="J262" s="20" t="s">
        <v>315</v>
      </c>
    </row>
    <row r="263" spans="1:10" s="13" customFormat="1" ht="37.5" customHeight="1" thickBot="1">
      <c r="A263" s="82"/>
      <c r="B263" s="21">
        <v>16</v>
      </c>
      <c r="C263" s="141" t="s">
        <v>248</v>
      </c>
      <c r="D263" s="141"/>
      <c r="E263" s="141" t="s">
        <v>260</v>
      </c>
      <c r="F263" s="141"/>
      <c r="G263" s="141"/>
      <c r="H263" s="141" t="s">
        <v>261</v>
      </c>
      <c r="I263" s="141"/>
      <c r="J263" s="22" t="s">
        <v>263</v>
      </c>
    </row>
    <row r="268" spans="1:10" ht="15">
      <c r="A268" s="1"/>
      <c r="B268" s="145" t="s">
        <v>269</v>
      </c>
      <c r="C268" s="145"/>
      <c r="D268" s="145"/>
      <c r="E268" s="15"/>
      <c r="F268" s="16"/>
      <c r="G268" s="146" t="s">
        <v>318</v>
      </c>
      <c r="H268" s="146"/>
      <c r="I268" s="146"/>
      <c r="J268" s="146"/>
    </row>
    <row r="269" spans="1:10" ht="15">
      <c r="B269" s="15"/>
      <c r="C269" s="15"/>
      <c r="D269" s="15"/>
      <c r="E269" s="15"/>
      <c r="F269" s="16"/>
      <c r="G269" s="16"/>
      <c r="H269" s="15"/>
      <c r="I269" s="15"/>
      <c r="J269" s="15"/>
    </row>
    <row r="270" spans="1:10" ht="15">
      <c r="B270" s="15"/>
      <c r="C270" s="15"/>
      <c r="D270" s="15"/>
      <c r="E270" s="15"/>
      <c r="F270" s="16"/>
      <c r="G270" s="16"/>
      <c r="H270" s="15"/>
      <c r="I270" s="15"/>
      <c r="J270" s="15"/>
    </row>
    <row r="271" spans="1:10" ht="15">
      <c r="A271" s="1"/>
      <c r="B271" s="145" t="s">
        <v>268</v>
      </c>
      <c r="C271" s="145"/>
      <c r="D271" s="145"/>
      <c r="E271" s="15"/>
      <c r="F271" s="16"/>
      <c r="G271" s="146" t="s">
        <v>319</v>
      </c>
      <c r="H271" s="146"/>
      <c r="I271" s="146"/>
      <c r="J271" s="146"/>
    </row>
    <row r="272" spans="1:10" ht="15">
      <c r="B272" s="15"/>
      <c r="C272" s="15"/>
      <c r="D272" s="15"/>
      <c r="E272" s="15"/>
      <c r="F272" s="16"/>
      <c r="G272" s="16"/>
      <c r="H272" s="15"/>
      <c r="I272" s="15"/>
      <c r="J272" s="15"/>
    </row>
    <row r="273" spans="1:10" ht="15">
      <c r="B273" s="15"/>
      <c r="C273" s="15"/>
      <c r="D273" s="15"/>
      <c r="E273" s="15"/>
      <c r="F273" s="16"/>
      <c r="G273" s="16"/>
      <c r="H273" s="15"/>
      <c r="I273" s="15"/>
      <c r="J273" s="15"/>
    </row>
    <row r="274" spans="1:10" ht="14.25">
      <c r="A274" s="1"/>
      <c r="B274" s="145" t="s">
        <v>270</v>
      </c>
      <c r="C274" s="145"/>
      <c r="D274" s="145"/>
      <c r="E274" s="145"/>
      <c r="F274" s="145"/>
      <c r="G274" s="146" t="s">
        <v>320</v>
      </c>
      <c r="H274" s="146"/>
      <c r="I274" s="146"/>
      <c r="J274" s="146"/>
    </row>
  </sheetData>
  <mergeCells count="604">
    <mergeCell ref="B212:F212"/>
    <mergeCell ref="G212:J212"/>
    <mergeCell ref="G216:J216"/>
    <mergeCell ref="B213:F213"/>
    <mergeCell ref="B214:F214"/>
    <mergeCell ref="G215:J215"/>
    <mergeCell ref="G213:J213"/>
    <mergeCell ref="G214:J214"/>
    <mergeCell ref="B215:F215"/>
    <mergeCell ref="I237:J237"/>
    <mergeCell ref="I244:J244"/>
    <mergeCell ref="D237:E237"/>
    <mergeCell ref="I236:J236"/>
    <mergeCell ref="D238:E238"/>
    <mergeCell ref="I238:J238"/>
    <mergeCell ref="D240:E240"/>
    <mergeCell ref="I240:J240"/>
    <mergeCell ref="I239:J239"/>
    <mergeCell ref="D243:E243"/>
    <mergeCell ref="E226:J226"/>
    <mergeCell ref="E230:J230"/>
    <mergeCell ref="E227:J227"/>
    <mergeCell ref="D236:E236"/>
    <mergeCell ref="B227:D227"/>
    <mergeCell ref="B226:D226"/>
    <mergeCell ref="I243:J243"/>
    <mergeCell ref="D241:E241"/>
    <mergeCell ref="G219:J219"/>
    <mergeCell ref="E225:J225"/>
    <mergeCell ref="B222:F222"/>
    <mergeCell ref="G222:J222"/>
    <mergeCell ref="G221:J221"/>
    <mergeCell ref="B223:J223"/>
    <mergeCell ref="B224:D224"/>
    <mergeCell ref="B225:D225"/>
    <mergeCell ref="G209:J209"/>
    <mergeCell ref="B193:F193"/>
    <mergeCell ref="G193:J193"/>
    <mergeCell ref="G220:J220"/>
    <mergeCell ref="B217:F217"/>
    <mergeCell ref="G217:J217"/>
    <mergeCell ref="B216:F216"/>
    <mergeCell ref="B219:F219"/>
    <mergeCell ref="B218:F218"/>
    <mergeCell ref="G218:J218"/>
    <mergeCell ref="B195:F195"/>
    <mergeCell ref="G195:J195"/>
    <mergeCell ref="G196:J196"/>
    <mergeCell ref="B221:F221"/>
    <mergeCell ref="B220:F220"/>
    <mergeCell ref="B192:J192"/>
    <mergeCell ref="B199:J199"/>
    <mergeCell ref="G201:J201"/>
    <mergeCell ref="B208:F208"/>
    <mergeCell ref="G208:J208"/>
    <mergeCell ref="B210:F210"/>
    <mergeCell ref="G210:J210"/>
    <mergeCell ref="B194:F194"/>
    <mergeCell ref="B201:F201"/>
    <mergeCell ref="B203:F203"/>
    <mergeCell ref="G203:J203"/>
    <mergeCell ref="B196:F196"/>
    <mergeCell ref="B202:F202"/>
    <mergeCell ref="B198:F198"/>
    <mergeCell ref="G198:J198"/>
    <mergeCell ref="B205:F205"/>
    <mergeCell ref="G206:J206"/>
    <mergeCell ref="G202:J202"/>
    <mergeCell ref="G204:J204"/>
    <mergeCell ref="G205:J205"/>
    <mergeCell ref="B211:F211"/>
    <mergeCell ref="G211:J211"/>
    <mergeCell ref="B206:F206"/>
    <mergeCell ref="B209:F209"/>
    <mergeCell ref="B207:J207"/>
    <mergeCell ref="B188:F188"/>
    <mergeCell ref="G183:J183"/>
    <mergeCell ref="B184:F184"/>
    <mergeCell ref="G184:J184"/>
    <mergeCell ref="G187:J187"/>
    <mergeCell ref="B204:F204"/>
    <mergeCell ref="B200:F200"/>
    <mergeCell ref="G200:J200"/>
    <mergeCell ref="B197:F197"/>
    <mergeCell ref="G197:J197"/>
    <mergeCell ref="B182:F182"/>
    <mergeCell ref="G191:J191"/>
    <mergeCell ref="B190:F190"/>
    <mergeCell ref="G185:J185"/>
    <mergeCell ref="B186:F186"/>
    <mergeCell ref="G188:J188"/>
    <mergeCell ref="B189:F189"/>
    <mergeCell ref="B185:F185"/>
    <mergeCell ref="G186:J186"/>
    <mergeCell ref="B187:F187"/>
    <mergeCell ref="G122:H122"/>
    <mergeCell ref="B139:J139"/>
    <mergeCell ref="B134:F134"/>
    <mergeCell ref="B135:F135"/>
    <mergeCell ref="B136:F136"/>
    <mergeCell ref="G129:H129"/>
    <mergeCell ref="B130:F130"/>
    <mergeCell ref="B123:F123"/>
    <mergeCell ref="B124:F124"/>
    <mergeCell ref="B125:F125"/>
    <mergeCell ref="E84:J84"/>
    <mergeCell ref="B84:D84"/>
    <mergeCell ref="E78:J78"/>
    <mergeCell ref="I154:J154"/>
    <mergeCell ref="G137:H137"/>
    <mergeCell ref="G126:H126"/>
    <mergeCell ref="I126:J126"/>
    <mergeCell ref="G136:H136"/>
    <mergeCell ref="G128:H128"/>
    <mergeCell ref="I128:J128"/>
    <mergeCell ref="I101:J101"/>
    <mergeCell ref="I102:J102"/>
    <mergeCell ref="I99:J99"/>
    <mergeCell ref="B97:E97"/>
    <mergeCell ref="G97:H97"/>
    <mergeCell ref="B85:J85"/>
    <mergeCell ref="B153:F153"/>
    <mergeCell ref="G149:H149"/>
    <mergeCell ref="I149:J149"/>
    <mergeCell ref="G150:H150"/>
    <mergeCell ref="I150:J150"/>
    <mergeCell ref="G153:H153"/>
    <mergeCell ref="B152:F152"/>
    <mergeCell ref="I153:J153"/>
    <mergeCell ref="B129:F129"/>
    <mergeCell ref="I142:J142"/>
    <mergeCell ref="B137:F137"/>
    <mergeCell ref="G134:H134"/>
    <mergeCell ref="I134:J134"/>
    <mergeCell ref="G135:H135"/>
    <mergeCell ref="I135:J135"/>
    <mergeCell ref="B140:F140"/>
    <mergeCell ref="B141:F141"/>
    <mergeCell ref="I136:J136"/>
    <mergeCell ref="B64:J64"/>
    <mergeCell ref="B101:E101"/>
    <mergeCell ref="G101:H101"/>
    <mergeCell ref="B102:E102"/>
    <mergeCell ref="G102:H102"/>
    <mergeCell ref="B76:D76"/>
    <mergeCell ref="B79:D79"/>
    <mergeCell ref="B96:E96"/>
    <mergeCell ref="B80:D80"/>
    <mergeCell ref="B81:D81"/>
    <mergeCell ref="B75:J75"/>
    <mergeCell ref="B68:D68"/>
    <mergeCell ref="E68:J68"/>
    <mergeCell ref="B69:D69"/>
    <mergeCell ref="B70:D70"/>
    <mergeCell ref="B66:D66"/>
    <mergeCell ref="E66:J66"/>
    <mergeCell ref="B67:D67"/>
    <mergeCell ref="E67:J67"/>
    <mergeCell ref="E70:J70"/>
    <mergeCell ref="B107:J107"/>
    <mergeCell ref="I108:J108"/>
    <mergeCell ref="I114:J114"/>
    <mergeCell ref="I115:J115"/>
    <mergeCell ref="I109:J109"/>
    <mergeCell ref="I110:J110"/>
    <mergeCell ref="G109:H109"/>
    <mergeCell ref="G110:H110"/>
    <mergeCell ref="B110:F110"/>
    <mergeCell ref="B108:F108"/>
    <mergeCell ref="B109:F109"/>
    <mergeCell ref="G108:H108"/>
    <mergeCell ref="B111:F111"/>
    <mergeCell ref="G111:J111"/>
    <mergeCell ref="G119:H119"/>
    <mergeCell ref="G180:J180"/>
    <mergeCell ref="I112:J112"/>
    <mergeCell ref="I113:J113"/>
    <mergeCell ref="G114:H114"/>
    <mergeCell ref="B112:F112"/>
    <mergeCell ref="B113:F113"/>
    <mergeCell ref="G112:H112"/>
    <mergeCell ref="G113:H113"/>
    <mergeCell ref="B150:F150"/>
    <mergeCell ref="B132:F132"/>
    <mergeCell ref="G174:J174"/>
    <mergeCell ref="G194:J194"/>
    <mergeCell ref="B181:F181"/>
    <mergeCell ref="G181:J181"/>
    <mergeCell ref="B172:F172"/>
    <mergeCell ref="G175:J175"/>
    <mergeCell ref="G178:J178"/>
    <mergeCell ref="B179:F179"/>
    <mergeCell ref="G179:J179"/>
    <mergeCell ref="B180:F180"/>
    <mergeCell ref="G182:J182"/>
    <mergeCell ref="G190:J190"/>
    <mergeCell ref="B191:F191"/>
    <mergeCell ref="G189:J189"/>
    <mergeCell ref="B183:F183"/>
    <mergeCell ref="B171:F171"/>
    <mergeCell ref="B173:F173"/>
    <mergeCell ref="B178:F178"/>
    <mergeCell ref="B175:F175"/>
    <mergeCell ref="B177:J177"/>
    <mergeCell ref="B169:F169"/>
    <mergeCell ref="G176:J176"/>
    <mergeCell ref="G169:J169"/>
    <mergeCell ref="G170:J170"/>
    <mergeCell ref="G171:J171"/>
    <mergeCell ref="G172:J172"/>
    <mergeCell ref="B170:F170"/>
    <mergeCell ref="B176:F176"/>
    <mergeCell ref="G173:J173"/>
    <mergeCell ref="B174:F174"/>
    <mergeCell ref="G168:J168"/>
    <mergeCell ref="I160:J160"/>
    <mergeCell ref="G161:H161"/>
    <mergeCell ref="I161:J161"/>
    <mergeCell ref="B165:J165"/>
    <mergeCell ref="I162:J162"/>
    <mergeCell ref="B162:F162"/>
    <mergeCell ref="G162:H162"/>
    <mergeCell ref="B166:F166"/>
    <mergeCell ref="B167:F167"/>
    <mergeCell ref="B161:F161"/>
    <mergeCell ref="B145:F145"/>
    <mergeCell ref="G142:H142"/>
    <mergeCell ref="B149:F149"/>
    <mergeCell ref="G152:J152"/>
    <mergeCell ref="G157:H157"/>
    <mergeCell ref="I155:J155"/>
    <mergeCell ref="G154:H154"/>
    <mergeCell ref="I157:J157"/>
    <mergeCell ref="B146:F146"/>
    <mergeCell ref="B168:F168"/>
    <mergeCell ref="B158:F158"/>
    <mergeCell ref="B159:F159"/>
    <mergeCell ref="G166:J166"/>
    <mergeCell ref="G167:J167"/>
    <mergeCell ref="B164:F164"/>
    <mergeCell ref="G164:J164"/>
    <mergeCell ref="I159:J159"/>
    <mergeCell ref="G158:H158"/>
    <mergeCell ref="B160:F160"/>
    <mergeCell ref="G155:H155"/>
    <mergeCell ref="I158:J158"/>
    <mergeCell ref="G160:H160"/>
    <mergeCell ref="B148:F148"/>
    <mergeCell ref="B156:F156"/>
    <mergeCell ref="G156:J156"/>
    <mergeCell ref="G159:H159"/>
    <mergeCell ref="I148:J148"/>
    <mergeCell ref="G148:H148"/>
    <mergeCell ref="B151:J151"/>
    <mergeCell ref="I140:J140"/>
    <mergeCell ref="G141:H141"/>
    <mergeCell ref="I141:J141"/>
    <mergeCell ref="I144:J144"/>
    <mergeCell ref="G140:H140"/>
    <mergeCell ref="G147:H147"/>
    <mergeCell ref="I147:J147"/>
    <mergeCell ref="G145:H145"/>
    <mergeCell ref="G143:H143"/>
    <mergeCell ref="B142:F142"/>
    <mergeCell ref="I143:J143"/>
    <mergeCell ref="G146:H146"/>
    <mergeCell ref="I146:J146"/>
    <mergeCell ref="G144:H144"/>
    <mergeCell ref="B147:F147"/>
    <mergeCell ref="I145:J145"/>
    <mergeCell ref="I118:J118"/>
    <mergeCell ref="I119:J119"/>
    <mergeCell ref="I121:J121"/>
    <mergeCell ref="I122:J122"/>
    <mergeCell ref="I124:J124"/>
    <mergeCell ref="B144:F144"/>
    <mergeCell ref="I133:J133"/>
    <mergeCell ref="I132:J132"/>
    <mergeCell ref="G131:J131"/>
    <mergeCell ref="B133:F133"/>
    <mergeCell ref="G127:H127"/>
    <mergeCell ref="I127:J127"/>
    <mergeCell ref="G116:H116"/>
    <mergeCell ref="G117:H117"/>
    <mergeCell ref="G125:H125"/>
    <mergeCell ref="G124:H124"/>
    <mergeCell ref="G123:H123"/>
    <mergeCell ref="I123:J123"/>
    <mergeCell ref="I116:J116"/>
    <mergeCell ref="I125:J125"/>
    <mergeCell ref="B274:F274"/>
    <mergeCell ref="G268:J268"/>
    <mergeCell ref="G271:J271"/>
    <mergeCell ref="G274:J274"/>
    <mergeCell ref="B268:D268"/>
    <mergeCell ref="B271:D271"/>
    <mergeCell ref="B234:J234"/>
    <mergeCell ref="H251:I251"/>
    <mergeCell ref="D239:E239"/>
    <mergeCell ref="D244:E244"/>
    <mergeCell ref="D245:E245"/>
    <mergeCell ref="E248:G248"/>
    <mergeCell ref="C249:D249"/>
    <mergeCell ref="I245:J245"/>
    <mergeCell ref="C250:D250"/>
    <mergeCell ref="E250:G250"/>
    <mergeCell ref="E263:G263"/>
    <mergeCell ref="C261:D261"/>
    <mergeCell ref="C263:D263"/>
    <mergeCell ref="C262:D262"/>
    <mergeCell ref="E262:G262"/>
    <mergeCell ref="H249:I249"/>
    <mergeCell ref="E251:G251"/>
    <mergeCell ref="H263:I263"/>
    <mergeCell ref="C254:D254"/>
    <mergeCell ref="E254:G254"/>
    <mergeCell ref="D242:E242"/>
    <mergeCell ref="I242:J242"/>
    <mergeCell ref="H261:I261"/>
    <mergeCell ref="E261:G261"/>
    <mergeCell ref="E257:G257"/>
    <mergeCell ref="E258:G258"/>
    <mergeCell ref="H252:I252"/>
    <mergeCell ref="C253:D253"/>
    <mergeCell ref="E249:G249"/>
    <mergeCell ref="H254:I254"/>
    <mergeCell ref="H258:I258"/>
    <mergeCell ref="C256:D256"/>
    <mergeCell ref="E256:G256"/>
    <mergeCell ref="E253:G253"/>
    <mergeCell ref="C252:D252"/>
    <mergeCell ref="H260:I260"/>
    <mergeCell ref="E255:G255"/>
    <mergeCell ref="C258:D258"/>
    <mergeCell ref="C255:D255"/>
    <mergeCell ref="C259:D259"/>
    <mergeCell ref="G86:H86"/>
    <mergeCell ref="I86:J86"/>
    <mergeCell ref="B65:J65"/>
    <mergeCell ref="E252:G252"/>
    <mergeCell ref="E224:J224"/>
    <mergeCell ref="G94:H94"/>
    <mergeCell ref="G95:H95"/>
    <mergeCell ref="I95:J95"/>
    <mergeCell ref="B155:F155"/>
    <mergeCell ref="H250:I250"/>
    <mergeCell ref="A235:A245"/>
    <mergeCell ref="B235:J235"/>
    <mergeCell ref="E228:J228"/>
    <mergeCell ref="E229:J229"/>
    <mergeCell ref="B228:D228"/>
    <mergeCell ref="B229:D229"/>
    <mergeCell ref="B230:D230"/>
    <mergeCell ref="B231:D231"/>
    <mergeCell ref="E231:J231"/>
    <mergeCell ref="I241:J241"/>
    <mergeCell ref="A246:A263"/>
    <mergeCell ref="C247:D247"/>
    <mergeCell ref="E247:G247"/>
    <mergeCell ref="H247:I247"/>
    <mergeCell ref="C248:D248"/>
    <mergeCell ref="E259:G259"/>
    <mergeCell ref="E260:G260"/>
    <mergeCell ref="H256:I256"/>
    <mergeCell ref="H262:I262"/>
    <mergeCell ref="C251:D251"/>
    <mergeCell ref="C260:D260"/>
    <mergeCell ref="H253:I253"/>
    <mergeCell ref="H255:I255"/>
    <mergeCell ref="B232:J232"/>
    <mergeCell ref="D233:F233"/>
    <mergeCell ref="I233:J233"/>
    <mergeCell ref="H259:I259"/>
    <mergeCell ref="C257:D257"/>
    <mergeCell ref="B246:J246"/>
    <mergeCell ref="H257:I257"/>
    <mergeCell ref="B157:F157"/>
    <mergeCell ref="B143:F143"/>
    <mergeCell ref="I129:J129"/>
    <mergeCell ref="G130:H130"/>
    <mergeCell ref="I130:J130"/>
    <mergeCell ref="G132:H132"/>
    <mergeCell ref="B131:F131"/>
    <mergeCell ref="B138:J138"/>
    <mergeCell ref="I137:J137"/>
    <mergeCell ref="G133:H133"/>
    <mergeCell ref="A54:A63"/>
    <mergeCell ref="B57:C57"/>
    <mergeCell ref="E57:F57"/>
    <mergeCell ref="B62:C62"/>
    <mergeCell ref="B61:C61"/>
    <mergeCell ref="B54:J54"/>
    <mergeCell ref="B55:C55"/>
    <mergeCell ref="G60:H60"/>
    <mergeCell ref="B63:C63"/>
    <mergeCell ref="E63:F63"/>
    <mergeCell ref="G59:H59"/>
    <mergeCell ref="I59:J59"/>
    <mergeCell ref="G55:H56"/>
    <mergeCell ref="I55:J56"/>
    <mergeCell ref="G63:H63"/>
    <mergeCell ref="I63:J63"/>
    <mergeCell ref="E55:F56"/>
    <mergeCell ref="B35:J35"/>
    <mergeCell ref="B38:J38"/>
    <mergeCell ref="B86:E86"/>
    <mergeCell ref="B78:D78"/>
    <mergeCell ref="G57:H57"/>
    <mergeCell ref="I57:J57"/>
    <mergeCell ref="B41:J41"/>
    <mergeCell ref="B44:J44"/>
    <mergeCell ref="E42:J42"/>
    <mergeCell ref="B48:J48"/>
    <mergeCell ref="E43:J43"/>
    <mergeCell ref="E53:J53"/>
    <mergeCell ref="B52:D52"/>
    <mergeCell ref="E83:J83"/>
    <mergeCell ref="B83:D83"/>
    <mergeCell ref="B77:D77"/>
    <mergeCell ref="I60:J60"/>
    <mergeCell ref="G61:H61"/>
    <mergeCell ref="E76:J76"/>
    <mergeCell ref="B33:D33"/>
    <mergeCell ref="E79:J79"/>
    <mergeCell ref="E17:J17"/>
    <mergeCell ref="B18:D18"/>
    <mergeCell ref="E18:J18"/>
    <mergeCell ref="B19:D19"/>
    <mergeCell ref="E19:J19"/>
    <mergeCell ref="B20:J20"/>
    <mergeCell ref="B21:D21"/>
    <mergeCell ref="E21:J21"/>
    <mergeCell ref="B22:D22"/>
    <mergeCell ref="E46:J46"/>
    <mergeCell ref="A28:A33"/>
    <mergeCell ref="B28:J28"/>
    <mergeCell ref="B29:D29"/>
    <mergeCell ref="E29:J29"/>
    <mergeCell ref="B30:D30"/>
    <mergeCell ref="E30:J30"/>
    <mergeCell ref="B31:D31"/>
    <mergeCell ref="E32:J32"/>
    <mergeCell ref="A34:A43"/>
    <mergeCell ref="B34:J34"/>
    <mergeCell ref="B36:D36"/>
    <mergeCell ref="E36:J36"/>
    <mergeCell ref="B37:D37"/>
    <mergeCell ref="E37:J37"/>
    <mergeCell ref="B39:D39"/>
    <mergeCell ref="E39:J39"/>
    <mergeCell ref="E27:J27"/>
    <mergeCell ref="B43:D43"/>
    <mergeCell ref="A44:A53"/>
    <mergeCell ref="B47:D47"/>
    <mergeCell ref="E47:J47"/>
    <mergeCell ref="B49:D49"/>
    <mergeCell ref="E49:J49"/>
    <mergeCell ref="B50:D50"/>
    <mergeCell ref="B51:J51"/>
    <mergeCell ref="B53:D53"/>
    <mergeCell ref="E50:J50"/>
    <mergeCell ref="B46:D46"/>
    <mergeCell ref="E52:J52"/>
    <mergeCell ref="B13:D13"/>
    <mergeCell ref="B25:D25"/>
    <mergeCell ref="B42:D42"/>
    <mergeCell ref="B45:J45"/>
    <mergeCell ref="B27:D27"/>
    <mergeCell ref="E31:J31"/>
    <mergeCell ref="B32:D32"/>
    <mergeCell ref="G100:H100"/>
    <mergeCell ref="I94:J94"/>
    <mergeCell ref="G96:H96"/>
    <mergeCell ref="I100:J100"/>
    <mergeCell ref="I97:J97"/>
    <mergeCell ref="G99:H99"/>
    <mergeCell ref="I98:J98"/>
    <mergeCell ref="G98:H98"/>
    <mergeCell ref="E61:F61"/>
    <mergeCell ref="I58:J58"/>
    <mergeCell ref="B59:C59"/>
    <mergeCell ref="E59:F59"/>
    <mergeCell ref="E60:F60"/>
    <mergeCell ref="I96:J96"/>
    <mergeCell ref="E77:J77"/>
    <mergeCell ref="I61:J61"/>
    <mergeCell ref="E62:F62"/>
    <mergeCell ref="G62:H62"/>
    <mergeCell ref="E26:J26"/>
    <mergeCell ref="A1:J1"/>
    <mergeCell ref="A2:J2"/>
    <mergeCell ref="A4:J4"/>
    <mergeCell ref="A5:J5"/>
    <mergeCell ref="A3:J3"/>
    <mergeCell ref="E25:J25"/>
    <mergeCell ref="B8:D8"/>
    <mergeCell ref="B9:D9"/>
    <mergeCell ref="A20:A27"/>
    <mergeCell ref="B10:D10"/>
    <mergeCell ref="E22:J22"/>
    <mergeCell ref="B7:J7"/>
    <mergeCell ref="A7:A10"/>
    <mergeCell ref="B11:J11"/>
    <mergeCell ref="B12:D12"/>
    <mergeCell ref="E12:J12"/>
    <mergeCell ref="E9:J9"/>
    <mergeCell ref="E10:J10"/>
    <mergeCell ref="E13:J13"/>
    <mergeCell ref="B99:E99"/>
    <mergeCell ref="A11:A15"/>
    <mergeCell ref="B14:D14"/>
    <mergeCell ref="E14:J14"/>
    <mergeCell ref="B16:J16"/>
    <mergeCell ref="A16:A19"/>
    <mergeCell ref="E15:J15"/>
    <mergeCell ref="B15:D15"/>
    <mergeCell ref="B17:D17"/>
    <mergeCell ref="B26:D26"/>
    <mergeCell ref="B91:E91"/>
    <mergeCell ref="E8:J8"/>
    <mergeCell ref="A232:A234"/>
    <mergeCell ref="A223:A231"/>
    <mergeCell ref="I87:J87"/>
    <mergeCell ref="A163:A222"/>
    <mergeCell ref="B105:J105"/>
    <mergeCell ref="B163:J163"/>
    <mergeCell ref="B94:E94"/>
    <mergeCell ref="B95:E95"/>
    <mergeCell ref="I88:J88"/>
    <mergeCell ref="G89:H89"/>
    <mergeCell ref="I89:J89"/>
    <mergeCell ref="G90:H90"/>
    <mergeCell ref="I90:J90"/>
    <mergeCell ref="I91:J91"/>
    <mergeCell ref="B126:F126"/>
    <mergeCell ref="G88:H88"/>
    <mergeCell ref="G91:H91"/>
    <mergeCell ref="G104:H104"/>
    <mergeCell ref="B120:F120"/>
    <mergeCell ref="G120:J120"/>
    <mergeCell ref="B121:F121"/>
    <mergeCell ref="B122:F122"/>
    <mergeCell ref="G121:H121"/>
    <mergeCell ref="B93:E93"/>
    <mergeCell ref="A85:A104"/>
    <mergeCell ref="B100:E100"/>
    <mergeCell ref="H248:I248"/>
    <mergeCell ref="B127:F127"/>
    <mergeCell ref="B154:F154"/>
    <mergeCell ref="B114:F114"/>
    <mergeCell ref="B115:F115"/>
    <mergeCell ref="B92:E92"/>
    <mergeCell ref="G87:H87"/>
    <mergeCell ref="B128:F128"/>
    <mergeCell ref="E33:J33"/>
    <mergeCell ref="B82:D82"/>
    <mergeCell ref="D55:D56"/>
    <mergeCell ref="B40:D40"/>
    <mergeCell ref="E40:J40"/>
    <mergeCell ref="G58:H58"/>
    <mergeCell ref="B60:C60"/>
    <mergeCell ref="I62:J62"/>
    <mergeCell ref="B58:C58"/>
    <mergeCell ref="E58:F58"/>
    <mergeCell ref="B23:J23"/>
    <mergeCell ref="B24:D24"/>
    <mergeCell ref="E24:J24"/>
    <mergeCell ref="B119:F119"/>
    <mergeCell ref="B98:E98"/>
    <mergeCell ref="I93:J93"/>
    <mergeCell ref="G93:H93"/>
    <mergeCell ref="B88:E88"/>
    <mergeCell ref="B89:E89"/>
    <mergeCell ref="B90:E90"/>
    <mergeCell ref="A105:A162"/>
    <mergeCell ref="B116:F116"/>
    <mergeCell ref="B73:D73"/>
    <mergeCell ref="E73:J73"/>
    <mergeCell ref="B74:D74"/>
    <mergeCell ref="G92:H92"/>
    <mergeCell ref="I92:J92"/>
    <mergeCell ref="B87:E87"/>
    <mergeCell ref="B104:E104"/>
    <mergeCell ref="B103:E103"/>
    <mergeCell ref="A64:A84"/>
    <mergeCell ref="E80:J80"/>
    <mergeCell ref="E81:J81"/>
    <mergeCell ref="E82:J82"/>
    <mergeCell ref="B71:D71"/>
    <mergeCell ref="E71:J71"/>
    <mergeCell ref="B72:D72"/>
    <mergeCell ref="E72:J72"/>
    <mergeCell ref="E69:J69"/>
    <mergeCell ref="E74:J74"/>
    <mergeCell ref="B118:F118"/>
    <mergeCell ref="G115:H115"/>
    <mergeCell ref="G118:H118"/>
    <mergeCell ref="G103:H103"/>
    <mergeCell ref="B106:F106"/>
    <mergeCell ref="G106:J106"/>
    <mergeCell ref="I104:J104"/>
    <mergeCell ref="I103:J103"/>
    <mergeCell ref="B117:F117"/>
    <mergeCell ref="I117:J117"/>
  </mergeCells>
  <phoneticPr fontId="7" type="noConversion"/>
  <pageMargins left="0.47244094488188981" right="0.43307086614173229" top="0.51181102362204722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infinbank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al-XiMiK</dc:creator>
  <cp:lastModifiedBy>kh.mirsabitov</cp:lastModifiedBy>
  <cp:lastPrinted>2016-06-06T07:59:10Z</cp:lastPrinted>
  <dcterms:created xsi:type="dcterms:W3CDTF">2015-05-06T19:50:57Z</dcterms:created>
  <dcterms:modified xsi:type="dcterms:W3CDTF">2016-06-15T07:04:45Z</dcterms:modified>
</cp:coreProperties>
</file>