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320" windowHeight="795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33" i="1"/>
  <c r="E32"/>
  <c r="E31"/>
  <c r="E30"/>
  <c r="I144"/>
  <c r="I133"/>
  <c r="I118"/>
  <c r="I107"/>
  <c r="I120" s="1"/>
  <c r="I101"/>
  <c r="G198"/>
  <c r="G188"/>
  <c r="G181"/>
  <c r="G170"/>
  <c r="G171" s="1"/>
  <c r="G189" s="1"/>
  <c r="G200" s="1"/>
  <c r="G202" s="1"/>
  <c r="G205" s="1"/>
  <c r="E29" s="1"/>
  <c r="G166"/>
  <c r="G159"/>
  <c r="I145"/>
  <c r="G172"/>
</calcChain>
</file>

<file path=xl/sharedStrings.xml><?xml version="1.0" encoding="utf-8"?>
<sst xmlns="http://schemas.openxmlformats.org/spreadsheetml/2006/main" count="439" uniqueCount="347">
  <si>
    <t>МФО:</t>
  </si>
  <si>
    <t>№</t>
  </si>
  <si>
    <t>03</t>
  </si>
  <si>
    <t>05</t>
  </si>
  <si>
    <t>19</t>
  </si>
  <si>
    <t>01</t>
  </si>
  <si>
    <t>15</t>
  </si>
  <si>
    <t>16</t>
  </si>
  <si>
    <t>144</t>
  </si>
  <si>
    <t>МШТ (КФС):</t>
  </si>
  <si>
    <t xml:space="preserve">КТУТ (ОКПО): </t>
  </si>
  <si>
    <t>ХХТУТ (ОКОНХ):</t>
  </si>
  <si>
    <t>МҲОБТ (СОАТО):</t>
  </si>
  <si>
    <t>Минг сўмда</t>
  </si>
  <si>
    <t>Абдуллаев Зикирилло Сагдуллаевич</t>
  </si>
  <si>
    <t>14</t>
  </si>
  <si>
    <t>06</t>
  </si>
  <si>
    <t>08</t>
  </si>
  <si>
    <t>36</t>
  </si>
  <si>
    <t>Файзиев Равшан Шухратович</t>
  </si>
  <si>
    <t>Нуъмонов Бахром Хамидуллаевич</t>
  </si>
  <si>
    <t>Нуманова Ольга Леонидовна</t>
  </si>
  <si>
    <t>Умарова Ирода Мирзаевна</t>
  </si>
  <si>
    <t>Сабиров Валихан Сабирович</t>
  </si>
  <si>
    <t>Зубаиров Тимур Рифхатович</t>
  </si>
  <si>
    <t>22220067</t>
  </si>
  <si>
    <t>96120</t>
  </si>
  <si>
    <t>1726277</t>
  </si>
  <si>
    <t>01041</t>
  </si>
  <si>
    <t>INFB</t>
  </si>
  <si>
    <t>info@infinbank.com</t>
  </si>
  <si>
    <t>www.infinbank.uz</t>
  </si>
  <si>
    <t>00492</t>
  </si>
  <si>
    <t>Санжар Жаббор, Отабек Мухаммадиев</t>
  </si>
  <si>
    <t>Mamatdjanov Faxritdin Djurayevich</t>
  </si>
  <si>
    <t>Ахмаджанов Азиз Нигмаджонович</t>
  </si>
  <si>
    <t>Чумичёв Глеб Мадестович</t>
  </si>
  <si>
    <t>Муинов Нажмитдин Гофурович</t>
  </si>
  <si>
    <t>Кудратуллаев Убайдулло Файзуллаевич</t>
  </si>
  <si>
    <t>Abdullayev Zikirillo Sagdullayevich</t>
  </si>
  <si>
    <t>Nu'monov Baxrom Xamidullayevich</t>
  </si>
  <si>
    <t>Numanova Olga Leonidovna</t>
  </si>
  <si>
    <t>Fayziyev Ravshan Shuxratovich</t>
  </si>
  <si>
    <t>Zubairov Timur Rifxatovich</t>
  </si>
  <si>
    <t>Sabirov Valixan Sabirovich</t>
  </si>
  <si>
    <t>Акциядорлик жамияти шаклидаги «ALFA GROUP» қўшма корхонаси</t>
  </si>
  <si>
    <t>13,87%</t>
  </si>
  <si>
    <t xml:space="preserve"> 21302000900009053001</t>
  </si>
  <si>
    <t>Усманова Барнохон Исмоилходжаевна</t>
  </si>
  <si>
    <t>Годовой отчет АКЦИОНЕРНОГО КОММЕРЧЕСКОГО БАНКА «INVEST FINANCE BANK»</t>
  </si>
  <si>
    <t xml:space="preserve">по итогам 2014 года </t>
  </si>
  <si>
    <t>РЕКВИЗИТЫ БАНКА</t>
  </si>
  <si>
    <t>НАИМЕНОВАНИЕ ЭМИТЕНТА</t>
  </si>
  <si>
    <t>КОНТАКТНЫЕ ДАННЫЕ</t>
  </si>
  <si>
    <t>НОМЕРА РЕГИСТРАЦИИ И ИДЕНТИФИКАЦИИ:</t>
  </si>
  <si>
    <t>Полное:</t>
  </si>
  <si>
    <t>Акционерный коммерческий банк «Invest Finance Bank»</t>
  </si>
  <si>
    <t>Сокращенное:</t>
  </si>
  <si>
    <t>АКБ «InFinBank»</t>
  </si>
  <si>
    <t>Наименование биржевого тикера:*</t>
  </si>
  <si>
    <t>Месторасположение:</t>
  </si>
  <si>
    <t>Республика Узбекистан,  г. Ташкент, Шайхантаурский район, ул. Навои, 18-Б</t>
  </si>
  <si>
    <t>Почтовый адрес:</t>
  </si>
  <si>
    <t>Адрес электронной почты:*</t>
  </si>
  <si>
    <t>Официальный веб-сайт:*</t>
  </si>
  <si>
    <t>Наименование обслуживающего банка:</t>
  </si>
  <si>
    <t>Центральный банк Республики Узбекистан</t>
  </si>
  <si>
    <t>Расчетный счет:</t>
  </si>
  <si>
    <t>присвоенный регистрирующим органом:</t>
  </si>
  <si>
    <t xml:space="preserve">Зарегистрирован Центральным банком Респ. Узб. 24 декабря 2007 года за №75 </t>
  </si>
  <si>
    <t>ГНИ Шайхантаурского района, ИНН: 206 942 764</t>
  </si>
  <si>
    <t>присвоенный органом налоговой службы (ИНН):</t>
  </si>
  <si>
    <t>НОМЕРА, ПРИСВОЕННЫЕ ГОСУДАРСТВЕННЫМ ОРГАНОМ СТАТИСТИКИ:</t>
  </si>
  <si>
    <t>ПОКАЗАТЕЛИ ФИНАНСОВО-ЭКОНОМИЧЕСКОГО СОСТОЯНИЯ ЭМИТЕНТА**</t>
  </si>
  <si>
    <t>Коэффициент рентабельности Уставного капитала:</t>
  </si>
  <si>
    <t>Коэффициент покрытия общей платежеспособности:</t>
  </si>
  <si>
    <t xml:space="preserve">Коэффициент абсолютной ликвидности: </t>
  </si>
  <si>
    <t>Коэффициент отношения собственных средств к привлеченным средствам:</t>
  </si>
  <si>
    <t>Отношение собственных средств эмитента к заемным средствам:</t>
  </si>
  <si>
    <t>РАЗМЕР НАЧИСЛЕННЫХ ДОХОДОВ ПО ЦЕННЫМ БУМАГАМ В ОТЧЕТНОМ ГОДУ</t>
  </si>
  <si>
    <t>138 сум 70 тийин</t>
  </si>
  <si>
    <t>на номинальную стоимость одной акции в %:</t>
  </si>
  <si>
    <t>По обыкновенным акциям*</t>
  </si>
  <si>
    <t>По привилегированным акциям*</t>
  </si>
  <si>
    <t>По другим ценным бумагам*</t>
  </si>
  <si>
    <t>на одну ценную бумагу в сумах:</t>
  </si>
  <si>
    <t>на одну акцию в сумах:</t>
  </si>
  <si>
    <t>на номинальную стоимость одной ценной бумаги в %:</t>
  </si>
  <si>
    <t>нет</t>
  </si>
  <si>
    <t>ИМЕЮЩАЯСЯ ЗАДОЛЖЕННОСТЬ ПО ВЫПЛАТЕ ДОХОДОВ ПО ЦЕННЫМ БУМАГАМ</t>
  </si>
  <si>
    <t>по итогам отчетного периода (в сумах):</t>
  </si>
  <si>
    <t>по итогам предыдущих периодов (в сумах):</t>
  </si>
  <si>
    <t>ИЗМЕНЕНИЯ В ЛИЧНОМ СОСТАВЕ ДОЛЖНОСТНЫХ ЛИЦ (ИСПОЛНИТЕЛЬНОГО ОРГАНА)</t>
  </si>
  <si>
    <t>Ф.И.О.</t>
  </si>
  <si>
    <t>Должность</t>
  </si>
  <si>
    <t>Дата изменения</t>
  </si>
  <si>
    <t>дата принятия решения</t>
  </si>
  <si>
    <t>дата вступления в обязанности</t>
  </si>
  <si>
    <t>Орган, эмитента, принявшего решение</t>
  </si>
  <si>
    <t>Избран (назначен) / выведен из состава (освобожден, срок полномочий истек)</t>
  </si>
  <si>
    <t>Назначен</t>
  </si>
  <si>
    <t>Общее собрание акционеров</t>
  </si>
  <si>
    <t>Совет Банка</t>
  </si>
  <si>
    <t>Председатель Правления</t>
  </si>
  <si>
    <t xml:space="preserve">Заместитель Председателя Правления  </t>
  </si>
  <si>
    <t xml:space="preserve">Заместитель Председателя Правления </t>
  </si>
  <si>
    <t>Главный бухгалтер</t>
  </si>
  <si>
    <t>Начальник юридической службы</t>
  </si>
  <si>
    <t>Начальник департамента казначейства</t>
  </si>
  <si>
    <t>И.о. Заместителя Председателя Правления</t>
  </si>
  <si>
    <t>19 декабря 2014 года</t>
  </si>
  <si>
    <t>16 мая 2014 года</t>
  </si>
  <si>
    <t>2 октября 2014 года</t>
  </si>
  <si>
    <t>Орган эмитента, принявшего решение о выпуске:</t>
  </si>
  <si>
    <t>Вид ценной бумаги:</t>
  </si>
  <si>
    <t>Количество ценных бумаг:</t>
  </si>
  <si>
    <t>Номинальная стоимость одной штуки ценной бумаги:</t>
  </si>
  <si>
    <t>Дата государственной регистрации выпуска:</t>
  </si>
  <si>
    <t>Номер государственной регистрации:</t>
  </si>
  <si>
    <t>Способ размещения:</t>
  </si>
  <si>
    <t>Дата начала размещения:</t>
  </si>
  <si>
    <t>дата окончания размещения:</t>
  </si>
  <si>
    <t>ОСНОВНАЯ ИНФОРМАЦИЯ О ДОПОЛНИТЕЛЬНОМ ВЫПУСКЕ ЦЕННЫХ БУМАГ В ОТЧЕТНОМ ГОДУ***</t>
  </si>
  <si>
    <t>Наименование существенного факта</t>
  </si>
  <si>
    <t>Номер существенного факта</t>
  </si>
  <si>
    <t>Дата совершения существенного факта</t>
  </si>
  <si>
    <t>СУЩЕСТВЕННЫЕ ФАКТЫ В ДЕЯТЕЛЬНОСТИ ЭМИТЕНТА В ОТЧЕТНОМ ГОДУ</t>
  </si>
  <si>
    <t>Решения, принятые высшим руководящим органом эмитента</t>
  </si>
  <si>
    <t>Изменения в личном составе должностных лиц</t>
  </si>
  <si>
    <t>Начисление доходов по ценным бумагам, начало и окончание выплаты доходов по ценным бумагам эмитента</t>
  </si>
  <si>
    <t>Изменения в списке аффилированных лиц общества с указанием количества и наименования ценных бумаг, принадлежащих им</t>
  </si>
  <si>
    <t>Наступление сроков выполнения обязательств эмитента перед держателями своих ценных бумаг</t>
  </si>
  <si>
    <t>5   а. Инвестиции</t>
  </si>
  <si>
    <t xml:space="preserve">  в. Инвестиции, чистые</t>
  </si>
  <si>
    <t xml:space="preserve">     а. Ценные бумаги</t>
  </si>
  <si>
    <t xml:space="preserve">     б. Драгоценные металлы, монеты, камни</t>
  </si>
  <si>
    <t xml:space="preserve">     в. Минус: Возможные убытки по счетам купли-продажи</t>
  </si>
  <si>
    <t>4. Счета купли-продажи</t>
  </si>
  <si>
    <t>3. Счета банка в других банках</t>
  </si>
  <si>
    <t>1. Денежная наличность в кассе и другие платежные документы</t>
  </si>
  <si>
    <t>Наименование показателей</t>
  </si>
  <si>
    <t>АКТИВЫ</t>
  </si>
  <si>
    <t>БУХГАЛТЕРСКИЙ БАЛАНС ДЛЯ БАНКОВ</t>
  </si>
  <si>
    <t xml:space="preserve">Изменения в списке юридических лиц, 10 и более процентами акций (доли, паев) которых владеет эмитент </t>
  </si>
  <si>
    <t>Изменения в списке аффилированных лиц</t>
  </si>
  <si>
    <t>Изменение наименования или месторасположения (почтового адреса) эмитента</t>
  </si>
  <si>
    <t>Изменения в личном составе должностных лиц (исполнительного органа)</t>
  </si>
  <si>
    <t>В тыс. сум</t>
  </si>
  <si>
    <t>2. Счета банка в Центральном банке Республики Узбекистан (ЦБРУз)</t>
  </si>
  <si>
    <t xml:space="preserve">     г. Счета купли-продажи, чистые</t>
  </si>
  <si>
    <t xml:space="preserve">  б. Минус: Возможные убытки по инвестициям</t>
  </si>
  <si>
    <t>6. Ценные бумаги, приобретенные по сделкам Репо</t>
  </si>
  <si>
    <t xml:space="preserve">7. Кредит и лизинг </t>
  </si>
  <si>
    <t xml:space="preserve">     б. Лизинговые операции, Брутто</t>
  </si>
  <si>
    <t xml:space="preserve">     а. Кредиты, Брутто</t>
  </si>
  <si>
    <t xml:space="preserve">     в. Минус: возможные убытки по кредиту и лизингу</t>
  </si>
  <si>
    <t xml:space="preserve">     г. Кредит и лизинг, чистые</t>
  </si>
  <si>
    <t>8.   а. Векселя приобретенные</t>
  </si>
  <si>
    <t xml:space="preserve">     б. Минус: возможные убытки по векселям </t>
  </si>
  <si>
    <t xml:space="preserve">     в. Векселя приобретенные, чистые</t>
  </si>
  <si>
    <t xml:space="preserve">9. Обязательства клиентов по финансовым инструментам </t>
  </si>
  <si>
    <t>10. Основные средства, чистые</t>
  </si>
  <si>
    <t>12. Прочее частное имущество банка</t>
  </si>
  <si>
    <t xml:space="preserve">     а. Инвестиции в недвижимость</t>
  </si>
  <si>
    <t xml:space="preserve">     б. Другие активы, приобретенные по кредитным операциям</t>
  </si>
  <si>
    <t xml:space="preserve">     в. Минус: возможные убытки по прочему частному имуществу </t>
  </si>
  <si>
    <t xml:space="preserve">     г. Прочее частное имущество банка, чистые </t>
  </si>
  <si>
    <t>13. Прочие активы</t>
  </si>
  <si>
    <t>14. Всего активы</t>
  </si>
  <si>
    <t>ОБЯЗАТЕЛЬСТВА И ЧАСТНЫЙ КАПИТАЛ</t>
  </si>
  <si>
    <t>Обязательства</t>
  </si>
  <si>
    <t>15. Депозиты до востребования</t>
  </si>
  <si>
    <t>16. Сберегательные депозиты</t>
  </si>
  <si>
    <t>17. Срочные депозиты</t>
  </si>
  <si>
    <t>18. Счета Центрального банка Республики Узбекистан (ЦБРУз)</t>
  </si>
  <si>
    <t>19. Счета других банков</t>
  </si>
  <si>
    <t xml:space="preserve">20. Ценные бумаги, проданные с условием обратного выкупа </t>
  </si>
  <si>
    <t>22. Долговые бумаги</t>
  </si>
  <si>
    <t>24. Прочие обязательства</t>
  </si>
  <si>
    <t>25. Всего обязательства</t>
  </si>
  <si>
    <t>Частный капитал</t>
  </si>
  <si>
    <t>26. Уставной капитал</t>
  </si>
  <si>
    <t xml:space="preserve">     а. Акции - Обыкновенные</t>
  </si>
  <si>
    <t xml:space="preserve">     б. Акции - Привилегированные</t>
  </si>
  <si>
    <t>27. Дополнительный капитал</t>
  </si>
  <si>
    <t>28. Резервный капитал</t>
  </si>
  <si>
    <t xml:space="preserve">     а. Общий резервный фонд </t>
  </si>
  <si>
    <t xml:space="preserve">     б. Резерв по девальвации</t>
  </si>
  <si>
    <t xml:space="preserve">     в. Прочие резервы и фонды </t>
  </si>
  <si>
    <t>29. Нераспределенная прибыль</t>
  </si>
  <si>
    <t xml:space="preserve">30. Всего частный капитал </t>
  </si>
  <si>
    <t xml:space="preserve">31. Всего обязательства и частный капитал </t>
  </si>
  <si>
    <t>ОТЧЕТ О ФИНАНСОВЫХ РЕЗУЛЬТАТАХ ДЛЯ БАНКОВ</t>
  </si>
  <si>
    <t>1. Процентные доходы</t>
  </si>
  <si>
    <t>Ф.И.О. аудитора (аудиторов), осуществившего проверку:</t>
  </si>
  <si>
    <t>Копия аудиторского заключения:****</t>
  </si>
  <si>
    <t>Аудиторское заключение приведено в Приложении 1</t>
  </si>
  <si>
    <t>12 апреля 2015 года</t>
  </si>
  <si>
    <t>Положительное заключение</t>
  </si>
  <si>
    <t>ООО Аудиторская организация «ПрайсвотерхаусКуперс»</t>
  </si>
  <si>
    <t>12 февраля 2008 года</t>
  </si>
  <si>
    <t>без номера</t>
  </si>
  <si>
    <t>a. Процентные доходы со счетов в ЦБРУз</t>
  </si>
  <si>
    <t>б. Процентные доходы со счетов в других банках</t>
  </si>
  <si>
    <t>в. Процентные доходы с приобретенных векселей</t>
  </si>
  <si>
    <t>г. Процентные доходы от инвестиций</t>
  </si>
  <si>
    <t>д. Процентные доходы со счетов купли-продажи ценных бумаг</t>
  </si>
  <si>
    <t>е. Процентные доходы по обязательствам клиентов</t>
  </si>
  <si>
    <t>ж. Процентные доходы по обязательствам клиентов по не выплаченным акцептам</t>
  </si>
  <si>
    <t>з. Проценты, Дисконты (скидки) и взносы по лизинговым и кредитным операциям</t>
  </si>
  <si>
    <t>к. Прочие процентные доходы</t>
  </si>
  <si>
    <t>л. Всего процентные доходы</t>
  </si>
  <si>
    <t>2. Процентные расходы</t>
  </si>
  <si>
    <t>а. Процентные расходы по депозитам до востребования</t>
  </si>
  <si>
    <t>б. Процентные расходы по сберегательным депозитам</t>
  </si>
  <si>
    <t>в. Процентные расходы по срочным депозитам</t>
  </si>
  <si>
    <t>г. Процентные расходы по счетам ЦБРУз</t>
  </si>
  <si>
    <t>д. Процентные расходы по счетам других банков</t>
  </si>
  <si>
    <t xml:space="preserve">е. Всего процентные расходы по депозитам </t>
  </si>
  <si>
    <r>
      <t xml:space="preserve">23. </t>
    </r>
    <r>
      <rPr>
        <sz val="8"/>
        <rFont val="Times New Roman"/>
        <family val="1"/>
        <charset val="204"/>
      </rPr>
      <t>Н</t>
    </r>
    <r>
      <rPr>
        <sz val="8"/>
        <color indexed="8"/>
        <rFont val="Times New Roman"/>
        <family val="1"/>
        <charset val="204"/>
      </rPr>
      <t>ачисленные проценты к оплате</t>
    </r>
  </si>
  <si>
    <r>
      <t xml:space="preserve">21. </t>
    </r>
    <r>
      <rPr>
        <sz val="8"/>
        <rFont val="Times New Roman"/>
        <family val="1"/>
        <charset val="204"/>
      </rPr>
      <t>К</t>
    </r>
    <r>
      <rPr>
        <sz val="8"/>
        <color indexed="8"/>
        <rFont val="Times New Roman"/>
        <family val="1"/>
        <charset val="204"/>
      </rPr>
      <t>редит и лизинг к оплате</t>
    </r>
  </si>
  <si>
    <t>ж. Процентные расходы к оплате по кредитам</t>
  </si>
  <si>
    <t>з. Процентные расходы по сделкам обратной продажи ценных бумаг</t>
  </si>
  <si>
    <t>и. Прочие процентные расходы</t>
  </si>
  <si>
    <t>к. Всего процентные расходы по долгам</t>
  </si>
  <si>
    <t xml:space="preserve">л. Всего процентные расходы  </t>
  </si>
  <si>
    <t>3. Чистые процентные доходы до оценки возможных убытков по кредиту и лизингу</t>
  </si>
  <si>
    <t>а. Минус: Оценка возможных убытков по кредиту и лизингу</t>
  </si>
  <si>
    <t>б. Чистые процентные доходы после оценки возможных убытков по кредиту и лизингу</t>
  </si>
  <si>
    <t>а. Доходы от оказания посреднических услуг</t>
  </si>
  <si>
    <t>б. Доходы, полученные в иностранной валюте</t>
  </si>
  <si>
    <t>в. Доходы по коммерческим операциям</t>
  </si>
  <si>
    <t>г. Доходы по инвестициям и дивиденды</t>
  </si>
  <si>
    <t>5. Беспроцентные расходы</t>
  </si>
  <si>
    <t>а. Расходы за посреднические услуги</t>
  </si>
  <si>
    <t>в. Убытки по счетам купли-продажи</t>
  </si>
  <si>
    <t>г. Убытки по инвестициям</t>
  </si>
  <si>
    <t>6. Чистый доход до операционных расходов</t>
  </si>
  <si>
    <t>7. Операционные расходы</t>
  </si>
  <si>
    <t>а. Заработная плата работников банка и другие расходы на них</t>
  </si>
  <si>
    <t>б. Расходы по аренде и обеспечению</t>
  </si>
  <si>
    <t>в. Командировочные и транспортные расходы</t>
  </si>
  <si>
    <t>г. Административные расходы</t>
  </si>
  <si>
    <t>д. Репрезентация и благотворительность</t>
  </si>
  <si>
    <t>е. Амортизационные расходы</t>
  </si>
  <si>
    <t>ж. Страховка, налоги и другие расходы</t>
  </si>
  <si>
    <t>з. Всего операционные расходы</t>
  </si>
  <si>
    <t>8. Оценка некредитных убытков</t>
  </si>
  <si>
    <t>9. Чистая прибыль до уплаты налога на прибыль и изменений</t>
  </si>
  <si>
    <t>а. Оценка налога на прибыль</t>
  </si>
  <si>
    <t>10. Доходы до изменений</t>
  </si>
  <si>
    <t>а. Непредвиденные доходы или убытки, чистые</t>
  </si>
  <si>
    <t>б. Другие изменения в прибыль, чистые</t>
  </si>
  <si>
    <t>11. Чистая прибыль (убыток)</t>
  </si>
  <si>
    <t>ИНФОРМАЦИЯ ОБ ИТОГАХ АУДИТОРСКОЙ ПРОВЕРКИ</t>
  </si>
  <si>
    <t>Дата выдачи лицензии:</t>
  </si>
  <si>
    <t>Номер лицензии:</t>
  </si>
  <si>
    <t>Вид заключения:</t>
  </si>
  <si>
    <t>Дата представления аудиторского заключения:</t>
  </si>
  <si>
    <t>Номер аудиторского заключения:</t>
  </si>
  <si>
    <t xml:space="preserve">СПИСОК КРУПНЫХ СДЕЛОК, ЗАКЛЮЧЕННЫХ В ОТЧЕТНОМ ГОДУ </t>
  </si>
  <si>
    <t>Дата заключения сделки</t>
  </si>
  <si>
    <t>Ф.И.О. или полное наименование контрагента</t>
  </si>
  <si>
    <t>Предмет сделки</t>
  </si>
  <si>
    <t>Сумма</t>
  </si>
  <si>
    <t>Кем является по сделке эмитент  (приобретатель/продавец товаров и услуг)</t>
  </si>
  <si>
    <t>В отчетном году банком крупные сделки заключены не были</t>
  </si>
  <si>
    <t>СПИСОК СДЕЛОК, ЗАКЛЮЧЕННЫХ В ОТЧЕТНОМ ГОДУ С АФФИЛИРОВАННЫМИ ЛИЦАМИ</t>
  </si>
  <si>
    <t>Орган эмитента, принявше-го решение по сделкам</t>
  </si>
  <si>
    <t>Полное изложение решений, принятых по сделкам</t>
  </si>
  <si>
    <t>Договор купли-продажи акций №1 от 06 января 2014 года</t>
  </si>
  <si>
    <t xml:space="preserve">Совет Банка </t>
  </si>
  <si>
    <t>Страховая компания «Asia Insurans» в форме Общества с ограниченной ответственностью</t>
  </si>
  <si>
    <t>Общество с ограниченной ответственностью «Tashkent Trans Avto»</t>
  </si>
  <si>
    <t>СПИСОК АФФИЛИРОВАННЫХ ЛИЦ (по состоянию на конец отчетного года)</t>
  </si>
  <si>
    <t>Договор купли-продажи акций №5 от 06 января 2014 года</t>
  </si>
  <si>
    <t>Договор купли-продажи акций №9 от 06 января 2014 года</t>
  </si>
  <si>
    <t>Договор купли-продажи акций №11 от 06 января 2014 года</t>
  </si>
  <si>
    <t>Договор купли-продажи акций №61337 от 11 июля 2014 года</t>
  </si>
  <si>
    <t>Договор купли-продажи акций №61332 от 11 июля 2014 года</t>
  </si>
  <si>
    <t>Договор купли-продажи акций №61333 от 11 июля 2014 года</t>
  </si>
  <si>
    <t>Договор купли-продажи акций №61330 от 11 июля 2014 года</t>
  </si>
  <si>
    <t>Участие в тендере №I-1 по оказанию услуг по медицинскому страхованию и страхованию от несчастных случаев сотрудников СП ООО «Uz-Kor Gaz»</t>
  </si>
  <si>
    <t>102 225 долларов США</t>
  </si>
  <si>
    <t>10 000 долларов США</t>
  </si>
  <si>
    <t>24,035 млрд. сум</t>
  </si>
  <si>
    <t>Согласно договору №9810-02/00/00/UZ-14-8009-1378 от 28.10.2014 года по обеспечению выполнения обязательства по страхованию сотрудников ООО «ЛУКОЙЛ Узбекистан Оперейтинг Компани» МЧЖ от случаев заболеваний</t>
  </si>
  <si>
    <t>Для участия в тендерах №1 и №2 по медицинскому страхованию сотрудников СП ООО «Uz-Kor Gaz»</t>
  </si>
  <si>
    <t>Продажа доли Банка в уставном фонде ООО «Tashkent Trans Avto», созданного на основании распоряжения Президента Республики Узбекистан №Ф-4010 от  19.11.2008 года</t>
  </si>
  <si>
    <t>Основания для их признания аффилированными лицами</t>
  </si>
  <si>
    <t>Дата совершения основания (оснований)</t>
  </si>
  <si>
    <t>19 ноября 2014 года</t>
  </si>
  <si>
    <t>19 мая 2014 года</t>
  </si>
  <si>
    <t>02 октября 2014 года</t>
  </si>
  <si>
    <t>21 февраля 2008 года</t>
  </si>
  <si>
    <t>13 апреля 2005 года</t>
  </si>
  <si>
    <t>Ф.И.О. или полное наименование</t>
  </si>
  <si>
    <t>Месторасположение (место проживания) (страна, область, город, район)</t>
  </si>
  <si>
    <t>Банк владеет 20 и более процентами Уставного фонда</t>
  </si>
  <si>
    <t>Главный бухгалтер банка</t>
  </si>
  <si>
    <t>Председатель Совета Банка</t>
  </si>
  <si>
    <t xml:space="preserve">Председатель Правления Банка </t>
  </si>
  <si>
    <t>Заместитель Председателя Правления Банка</t>
  </si>
  <si>
    <t xml:space="preserve">Заместитель Председателя Правления Банка </t>
  </si>
  <si>
    <t>Владеет 20 и более процентами голосующих акций Банка</t>
  </si>
  <si>
    <t>Общество с ограниченной ответственностью «InFinLeasing»</t>
  </si>
  <si>
    <t>Совместное предприятие «ALFA GROUP» в форме акционерного общества</t>
  </si>
  <si>
    <t>Бокибоев Эркин Джураевич</t>
  </si>
  <si>
    <t>Руководитель исполнительного органа</t>
  </si>
  <si>
    <t>Уполномоченное лицо, разместившее информацию на веб-сайте</t>
  </si>
  <si>
    <t>Республика Узбекистан, город Ташкент, Мирабадский район, улица Саид барака, 34</t>
  </si>
  <si>
    <t>Республика Узбекистан, город Ташкент, Мирабадский район, улица Чехова, 10</t>
  </si>
  <si>
    <t>Республика Узбекистан, город Ташкент, Чиланзарский район</t>
  </si>
  <si>
    <t>Республика Узбекистан, город Ташкент, Юнусабадский район</t>
  </si>
  <si>
    <t>Республика Узбекистан, Ташкентская область, Зангиатинский район</t>
  </si>
  <si>
    <t>Республика Узбекистан, город Ташкент, Яккасарайский район</t>
  </si>
  <si>
    <t>Республика Узбекистан, город Ташкент, Учтепинский район</t>
  </si>
  <si>
    <t>Республика Узбекистан, город Ташкент, Мирзо Улугбекский район</t>
  </si>
  <si>
    <t>Республика Узбекистан, город Ташкент, Мирабадский район</t>
  </si>
  <si>
    <t>Республика Узбекистан, город Ташкент, Алмазарский район</t>
  </si>
  <si>
    <t>Республика Узбекистан, Ташкентская область, город Чирчик</t>
  </si>
  <si>
    <t xml:space="preserve">Одобрить заключение сделки, связанной с размещением 107 548 штук именных обыкновенных акций ЧОАКБ «InFinBANK»  общей стоимостью 107 548 000 сумов у Кудратуллаева Убайдулло Файзуллаевича, в заключении  которого имеется заинтересованность </t>
  </si>
  <si>
    <t xml:space="preserve">Одобрить заключение сделки, связанной с размещением 128 755 штук именных обыкновенных акций ЧОАКБ «InFinBANK»  общей стоимостью 128 755 000 сумов у Ахмаджанова Азиза Нигмаджоновича, в заключении  которого имеется заинтересованность </t>
  </si>
  <si>
    <t>Одобрить заключение сделки, связанной с размещением 141 657 штук именных обыкновенных акций ЧОАКБ «InFinBANK»  общей стоимостью 141 657 000 сумов у АО СП «ALFA GROUP», в заключении  которого имеется заинтересованность</t>
  </si>
  <si>
    <t>Одобрить заключение сделки, связанной с размещением 791 220 штук именных обыкновенных акций ЧОАКБ «InFinBANK»  общей стоимостью 791 220 000 сумов у Mаматжанова Фахриддина Джураевича, в заключении которого имеется заинтересованность</t>
  </si>
  <si>
    <t>Одобрить заключение сделки, связанной с размещением 93 388 штук именных обыкновенных акций ЧОАКБ «InFinBANK»  общей стоимостью 93 388 000 сумов у Ахмаджанова Азиза Нигмаджоновича, в заключении  которого имеется заинтересованность</t>
  </si>
  <si>
    <t xml:space="preserve">Одобрить заключение сделки, связанной с размещением 78 007 штук именных обыкновенных акций ЧОАКБ «InFinBANK»  общей стоимостью 78 007 000 сумов у Кудратуллаева Убайдулло Файзуллаевича, в заключении  которого имеется заинтересованность </t>
  </si>
  <si>
    <t>Одобрить заключение сделки, связанной с размещением 102 746 штук именных обыкновенных акций ЧОАКБ «InFinBANK»  общей стоимостью 102 746 000 сумов у АО СП «ALFA GROUP», в заключении  которого имеется заинтересованность</t>
  </si>
  <si>
    <t xml:space="preserve">Одобрить заключение сделки, связанной с размещением 1 090 863 штук именных обыкновенных акций ЧОАКБ «InFinBANK»  общей стоимостью 1 090 863 000 сумов у Mаматжанова Фахриддина Джураевича, в заключении которого имеется заинтересованность </t>
  </si>
  <si>
    <t>Утвердить на условиях Протокольного решения Кредитного комитета №2014-336 от 07.11.2014 года и Правления Банка №103 от 07.11.2014 года вопрос выпуска Банковской гарантии на сумму 102 225,00 долларов США страховой компании «Asia Insurans» в форме общества с ограниченной ответственностью в пользу ООО «ЛУКОЙЛ Узбекистан Оперейтинг Компани»</t>
  </si>
  <si>
    <t>Утвердить на условиях Протокольного решения Кредитного комитета №2014-377 от 18.12.2014 года и Правления Банка №116 от 18.12.2014 года вопрос выпуска Банковской гарантии на сумму 10 000,00 долларов США страховой компании «Asia Insurans» в форме общества с ограниченной ответственностью в пользу СП ООО «Uz-Kor Gaz»</t>
  </si>
  <si>
    <t>Утвердить на условиях Протокольного решения Инвестиционного комитета №2014-6 от 27.03.2014 года и Правления Банка №29/1 от 27.03.2014 года вопрос продажи доли Банка в уставном фонде ООО «Tashkent Trans Avto»</t>
  </si>
  <si>
    <r>
      <t xml:space="preserve">Утвердить на условиях Протокольного решения Кредитного комитета №2014-246 от 22.08.2014 года и Правления Банка №74/1 от 22.08.2014 года вопрос выпуска Банковской гарантии на сумму </t>
    </r>
    <r>
      <rPr>
        <sz val="8"/>
        <color rgb="FFFF0000"/>
        <rFont val="Times New Roman"/>
        <family val="1"/>
        <charset val="204"/>
      </rPr>
      <t xml:space="preserve">10 000,00 </t>
    </r>
    <r>
      <rPr>
        <sz val="8"/>
        <rFont val="Times New Roman"/>
        <family val="1"/>
        <charset val="204"/>
      </rPr>
      <t>долларов США страховой компании «Asia Insurans» в форме общества с ограниченной ответственностью для участия в тендере СП ООО «Uz-Kor Gaz»</t>
    </r>
  </si>
  <si>
    <r>
      <rPr>
        <sz val="8"/>
        <color rgb="FFFF0000"/>
        <rFont val="Times New Roman"/>
        <family val="1"/>
        <charset val="204"/>
      </rPr>
      <t>20 000</t>
    </r>
    <r>
      <rPr>
        <sz val="8"/>
        <color indexed="8"/>
        <rFont val="Times New Roman"/>
        <family val="1"/>
        <charset val="204"/>
      </rPr>
      <t xml:space="preserve"> долларов США</t>
    </r>
  </si>
  <si>
    <r>
      <t xml:space="preserve">Орган эмитента, </t>
    </r>
    <r>
      <rPr>
        <sz val="8"/>
        <rFont val="Times New Roman"/>
        <family val="1"/>
        <charset val="204"/>
      </rPr>
      <t>утвердившего</t>
    </r>
    <r>
      <rPr>
        <sz val="8"/>
        <color indexed="8"/>
        <rFont val="Times New Roman"/>
        <family val="1"/>
        <charset val="204"/>
      </rPr>
      <t xml:space="preserve"> отчет – </t>
    </r>
    <r>
      <rPr>
        <b/>
        <sz val="8"/>
        <color indexed="8"/>
        <rFont val="Times New Roman"/>
        <family val="1"/>
        <charset val="204"/>
      </rPr>
      <t>Годовое общее собрание акционеров</t>
    </r>
  </si>
  <si>
    <r>
      <t xml:space="preserve">Дата утверждения отчета – </t>
    </r>
    <r>
      <rPr>
        <b/>
        <sz val="8"/>
        <color indexed="8"/>
        <rFont val="Times New Roman"/>
        <family val="1"/>
        <charset val="204"/>
      </rPr>
      <t>21 мая 2015 года</t>
    </r>
  </si>
  <si>
    <t>В отчетном году ценные бумаги выпущены не были</t>
  </si>
  <si>
    <t>Дата объявления о существенном факте</t>
  </si>
  <si>
    <t>11. Начисленные проценты</t>
  </si>
  <si>
    <t>и. Процентные доходы по ценным бумагам, проданным с условием обратного выкупа</t>
  </si>
  <si>
    <r>
      <t xml:space="preserve">б. Убытки, </t>
    </r>
    <r>
      <rPr>
        <sz val="8"/>
        <rFont val="Times New Roman"/>
        <family val="1"/>
        <charset val="204"/>
      </rPr>
      <t>понесенные</t>
    </r>
    <r>
      <rPr>
        <sz val="8"/>
        <color indexed="8"/>
        <rFont val="Times New Roman"/>
        <family val="1"/>
        <charset val="204"/>
      </rPr>
      <t xml:space="preserve"> в иностранной валюте</t>
    </r>
  </si>
  <si>
    <r>
      <t xml:space="preserve">4. </t>
    </r>
    <r>
      <rPr>
        <b/>
        <sz val="8"/>
        <rFont val="Times New Roman"/>
        <family val="1"/>
        <charset val="204"/>
      </rPr>
      <t xml:space="preserve">Беспроцентные </t>
    </r>
    <r>
      <rPr>
        <b/>
        <sz val="8"/>
        <color indexed="8"/>
        <rFont val="Times New Roman"/>
        <family val="1"/>
        <charset val="204"/>
      </rPr>
      <t>доходы</t>
    </r>
  </si>
  <si>
    <t>д. Прочие беспроцентные доходы</t>
  </si>
  <si>
    <t>е. Всего беспроцентные доходы</t>
  </si>
  <si>
    <t>д. Другие беспроцентные расходы</t>
  </si>
  <si>
    <t>е. Всего беспроцентные расходы</t>
  </si>
  <si>
    <t>Наименование аудиторской организации:</t>
  </si>
</sst>
</file>

<file path=xl/styles.xml><?xml version="1.0" encoding="utf-8"?>
<styleSheet xmlns="http://schemas.openxmlformats.org/spreadsheetml/2006/main">
  <numFmts count="2">
    <numFmt numFmtId="164" formatCode="#,##0.00\ _₽"/>
    <numFmt numFmtId="165" formatCode="#,##0\ _₽"/>
  </numFmts>
  <fonts count="13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49" fontId="2" fillId="0" borderId="15" xfId="0" applyNumberFormat="1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right" vertical="center" wrapText="1" indent="1"/>
    </xf>
    <xf numFmtId="0" fontId="1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/>
    </xf>
    <xf numFmtId="2" fontId="1" fillId="0" borderId="3" xfId="0" applyNumberFormat="1" applyFont="1" applyFill="1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center"/>
    </xf>
    <xf numFmtId="3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7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/>
    </xf>
    <xf numFmtId="2" fontId="1" fillId="0" borderId="3" xfId="0" applyNumberFormat="1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right" vertical="center" wrapText="1" inden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49" fontId="4" fillId="0" borderId="16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right" vertical="center" wrapText="1" inden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165" fontId="4" fillId="0" borderId="17" xfId="0" applyNumberFormat="1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right" vertical="center" wrapText="1" indent="1"/>
    </xf>
    <xf numFmtId="165" fontId="4" fillId="0" borderId="16" xfId="0" applyNumberFormat="1" applyFont="1" applyFill="1" applyBorder="1" applyAlignment="1">
      <alignment horizontal="right" vertical="center" wrapText="1" indent="1"/>
    </xf>
    <xf numFmtId="165" fontId="4" fillId="0" borderId="17" xfId="0" applyNumberFormat="1" applyFont="1" applyFill="1" applyBorder="1" applyAlignment="1">
      <alignment horizontal="right" vertical="center" wrapText="1" inden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right" vertical="center" wrapText="1" indent="1"/>
    </xf>
    <xf numFmtId="165" fontId="3" fillId="0" borderId="16" xfId="0" applyNumberFormat="1" applyFont="1" applyFill="1" applyBorder="1" applyAlignment="1">
      <alignment horizontal="right" vertical="center" wrapText="1" indent="1"/>
    </xf>
    <xf numFmtId="165" fontId="3" fillId="0" borderId="17" xfId="0" applyNumberFormat="1" applyFont="1" applyFill="1" applyBorder="1" applyAlignment="1">
      <alignment horizontal="right" vertical="center" wrapText="1" indent="1"/>
    </xf>
    <xf numFmtId="0" fontId="11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right" vertical="center" wrapText="1" indent="1"/>
    </xf>
    <xf numFmtId="0" fontId="1" fillId="3" borderId="36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vertical="center"/>
    </xf>
    <xf numFmtId="0" fontId="5" fillId="3" borderId="38" xfId="0" applyFont="1" applyFill="1" applyBorder="1" applyAlignment="1">
      <alignment vertical="center"/>
    </xf>
    <xf numFmtId="0" fontId="3" fillId="3" borderId="20" xfId="0" applyFont="1" applyFill="1" applyBorder="1" applyAlignment="1">
      <alignment horizontal="center" vertical="center" wrapText="1"/>
    </xf>
    <xf numFmtId="165" fontId="3" fillId="3" borderId="15" xfId="0" applyNumberFormat="1" applyFont="1" applyFill="1" applyBorder="1" applyAlignment="1">
      <alignment horizontal="right" vertical="center" wrapText="1" indent="1"/>
    </xf>
    <xf numFmtId="165" fontId="3" fillId="3" borderId="16" xfId="0" applyNumberFormat="1" applyFont="1" applyFill="1" applyBorder="1" applyAlignment="1">
      <alignment horizontal="right" vertical="center" wrapText="1" indent="1"/>
    </xf>
    <xf numFmtId="165" fontId="3" fillId="3" borderId="17" xfId="0" applyNumberFormat="1" applyFont="1" applyFill="1" applyBorder="1" applyAlignment="1">
      <alignment horizontal="right" vertical="center" wrapText="1" indent="1"/>
    </xf>
    <xf numFmtId="164" fontId="4" fillId="0" borderId="15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left" vertical="center"/>
    </xf>
    <xf numFmtId="49" fontId="1" fillId="0" borderId="20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9"/>
  <sheetViews>
    <sheetView tabSelected="1" topLeftCell="B207" zoomScale="170" zoomScaleNormal="170" workbookViewId="0">
      <selection activeCell="B207" sqref="A7:J248"/>
    </sheetView>
  </sheetViews>
  <sheetFormatPr defaultRowHeight="11.25"/>
  <cols>
    <col min="1" max="1" width="5.85546875" style="4" customWidth="1"/>
    <col min="2" max="2" width="11.28515625" style="1" customWidth="1"/>
    <col min="3" max="3" width="12.7109375" style="1" customWidth="1"/>
    <col min="4" max="4" width="26.5703125" style="1" customWidth="1"/>
    <col min="5" max="5" width="8.5703125" style="1" customWidth="1"/>
    <col min="6" max="6" width="21.140625" style="3" customWidth="1"/>
    <col min="7" max="7" width="12.5703125" style="3" customWidth="1"/>
    <col min="8" max="8" width="8" style="1" customWidth="1"/>
    <col min="9" max="9" width="17.42578125" style="1" customWidth="1"/>
    <col min="10" max="10" width="15.7109375" style="1" customWidth="1"/>
    <col min="11" max="16384" width="9.140625" style="1"/>
  </cols>
  <sheetData>
    <row r="1" spans="1:10">
      <c r="A1" s="84" t="s">
        <v>49</v>
      </c>
      <c r="B1" s="84"/>
      <c r="C1" s="84"/>
      <c r="D1" s="84"/>
      <c r="E1" s="84"/>
      <c r="F1" s="84"/>
      <c r="G1" s="84"/>
      <c r="H1" s="84"/>
      <c r="I1" s="84"/>
      <c r="J1" s="84"/>
    </row>
    <row r="2" spans="1:10">
      <c r="A2" s="84" t="s">
        <v>50</v>
      </c>
      <c r="B2" s="84"/>
      <c r="C2" s="84"/>
      <c r="D2" s="84"/>
      <c r="E2" s="84"/>
      <c r="F2" s="84"/>
      <c r="G2" s="84"/>
      <c r="H2" s="84"/>
      <c r="I2" s="84"/>
      <c r="J2" s="84"/>
    </row>
    <row r="3" spans="1:10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>
      <c r="A4" s="85" t="s">
        <v>334</v>
      </c>
      <c r="B4" s="85"/>
      <c r="C4" s="85"/>
      <c r="D4" s="85"/>
      <c r="E4" s="85"/>
      <c r="F4" s="85"/>
      <c r="G4" s="85"/>
      <c r="H4" s="85"/>
      <c r="I4" s="85"/>
      <c r="J4" s="85"/>
    </row>
    <row r="5" spans="1:10">
      <c r="A5" s="85" t="s">
        <v>335</v>
      </c>
      <c r="B5" s="85"/>
      <c r="C5" s="85"/>
      <c r="D5" s="85"/>
      <c r="E5" s="85"/>
      <c r="F5" s="85"/>
      <c r="G5" s="85"/>
      <c r="H5" s="85"/>
      <c r="I5" s="85"/>
      <c r="J5" s="85"/>
    </row>
    <row r="6" spans="1:10" ht="12" thickBot="1">
      <c r="A6" s="8"/>
      <c r="B6" s="9"/>
      <c r="C6" s="9"/>
      <c r="D6" s="9"/>
      <c r="E6" s="9"/>
      <c r="F6" s="9"/>
      <c r="G6" s="9"/>
      <c r="H6" s="9"/>
      <c r="I6" s="9"/>
      <c r="J6" s="9"/>
    </row>
    <row r="7" spans="1:10">
      <c r="A7" s="28">
        <v>1</v>
      </c>
      <c r="B7" s="31" t="s">
        <v>52</v>
      </c>
      <c r="C7" s="31"/>
      <c r="D7" s="31"/>
      <c r="E7" s="31"/>
      <c r="F7" s="31"/>
      <c r="G7" s="31"/>
      <c r="H7" s="31"/>
      <c r="I7" s="31"/>
      <c r="J7" s="32"/>
    </row>
    <row r="8" spans="1:10">
      <c r="A8" s="29"/>
      <c r="B8" s="81" t="s">
        <v>55</v>
      </c>
      <c r="C8" s="82"/>
      <c r="D8" s="83"/>
      <c r="E8" s="56" t="s">
        <v>56</v>
      </c>
      <c r="F8" s="57"/>
      <c r="G8" s="57"/>
      <c r="H8" s="57"/>
      <c r="I8" s="57"/>
      <c r="J8" s="58"/>
    </row>
    <row r="9" spans="1:10">
      <c r="A9" s="29"/>
      <c r="B9" s="81" t="s">
        <v>57</v>
      </c>
      <c r="C9" s="82"/>
      <c r="D9" s="83"/>
      <c r="E9" s="56" t="s">
        <v>58</v>
      </c>
      <c r="F9" s="57"/>
      <c r="G9" s="57"/>
      <c r="H9" s="57"/>
      <c r="I9" s="57"/>
      <c r="J9" s="58"/>
    </row>
    <row r="10" spans="1:10" ht="12" thickBot="1">
      <c r="A10" s="30"/>
      <c r="B10" s="59" t="s">
        <v>59</v>
      </c>
      <c r="C10" s="60"/>
      <c r="D10" s="61"/>
      <c r="E10" s="44" t="s">
        <v>29</v>
      </c>
      <c r="F10" s="45"/>
      <c r="G10" s="45"/>
      <c r="H10" s="45"/>
      <c r="I10" s="45"/>
      <c r="J10" s="46"/>
    </row>
    <row r="11" spans="1:10">
      <c r="A11" s="91">
        <v>2</v>
      </c>
      <c r="B11" s="31" t="s">
        <v>53</v>
      </c>
      <c r="C11" s="31"/>
      <c r="D11" s="31"/>
      <c r="E11" s="31"/>
      <c r="F11" s="31"/>
      <c r="G11" s="31"/>
      <c r="H11" s="31"/>
      <c r="I11" s="31"/>
      <c r="J11" s="32"/>
    </row>
    <row r="12" spans="1:10">
      <c r="A12" s="92"/>
      <c r="B12" s="62" t="s">
        <v>60</v>
      </c>
      <c r="C12" s="62"/>
      <c r="D12" s="62"/>
      <c r="E12" s="63" t="s">
        <v>61</v>
      </c>
      <c r="F12" s="63"/>
      <c r="G12" s="63"/>
      <c r="H12" s="63"/>
      <c r="I12" s="63"/>
      <c r="J12" s="64"/>
    </row>
    <row r="13" spans="1:10">
      <c r="A13" s="92"/>
      <c r="B13" s="62" t="s">
        <v>62</v>
      </c>
      <c r="C13" s="62"/>
      <c r="D13" s="62"/>
      <c r="E13" s="63" t="s">
        <v>61</v>
      </c>
      <c r="F13" s="63"/>
      <c r="G13" s="63"/>
      <c r="H13" s="63"/>
      <c r="I13" s="63"/>
      <c r="J13" s="64"/>
    </row>
    <row r="14" spans="1:10">
      <c r="A14" s="92"/>
      <c r="B14" s="62" t="s">
        <v>63</v>
      </c>
      <c r="C14" s="62"/>
      <c r="D14" s="62"/>
      <c r="E14" s="63" t="s">
        <v>30</v>
      </c>
      <c r="F14" s="63"/>
      <c r="G14" s="63"/>
      <c r="H14" s="63"/>
      <c r="I14" s="63"/>
      <c r="J14" s="64"/>
    </row>
    <row r="15" spans="1:10" ht="12" thickBot="1">
      <c r="A15" s="93"/>
      <c r="B15" s="72" t="s">
        <v>64</v>
      </c>
      <c r="C15" s="72"/>
      <c r="D15" s="72"/>
      <c r="E15" s="79" t="s">
        <v>31</v>
      </c>
      <c r="F15" s="79"/>
      <c r="G15" s="79"/>
      <c r="H15" s="79"/>
      <c r="I15" s="79"/>
      <c r="J15" s="80"/>
    </row>
    <row r="16" spans="1:10">
      <c r="A16" s="28">
        <v>3</v>
      </c>
      <c r="B16" s="31" t="s">
        <v>51</v>
      </c>
      <c r="C16" s="31"/>
      <c r="D16" s="31"/>
      <c r="E16" s="31"/>
      <c r="F16" s="31"/>
      <c r="G16" s="31"/>
      <c r="H16" s="31"/>
      <c r="I16" s="31"/>
      <c r="J16" s="32"/>
    </row>
    <row r="17" spans="1:10">
      <c r="A17" s="29"/>
      <c r="B17" s="62" t="s">
        <v>65</v>
      </c>
      <c r="C17" s="62"/>
      <c r="D17" s="62"/>
      <c r="E17" s="77" t="s">
        <v>66</v>
      </c>
      <c r="F17" s="63"/>
      <c r="G17" s="63"/>
      <c r="H17" s="63"/>
      <c r="I17" s="63"/>
      <c r="J17" s="64"/>
    </row>
    <row r="18" spans="1:10">
      <c r="A18" s="29"/>
      <c r="B18" s="62" t="s">
        <v>67</v>
      </c>
      <c r="C18" s="62"/>
      <c r="D18" s="62"/>
      <c r="E18" s="67" t="s">
        <v>47</v>
      </c>
      <c r="F18" s="67"/>
      <c r="G18" s="67"/>
      <c r="H18" s="67"/>
      <c r="I18" s="67"/>
      <c r="J18" s="68"/>
    </row>
    <row r="19" spans="1:10" ht="12" thickBot="1">
      <c r="A19" s="30"/>
      <c r="B19" s="72" t="s">
        <v>0</v>
      </c>
      <c r="C19" s="72"/>
      <c r="D19" s="72"/>
      <c r="E19" s="73" t="s">
        <v>28</v>
      </c>
      <c r="F19" s="73"/>
      <c r="G19" s="73"/>
      <c r="H19" s="73"/>
      <c r="I19" s="73"/>
      <c r="J19" s="74"/>
    </row>
    <row r="20" spans="1:10">
      <c r="A20" s="40">
        <v>4</v>
      </c>
      <c r="B20" s="31" t="s">
        <v>54</v>
      </c>
      <c r="C20" s="31"/>
      <c r="D20" s="31"/>
      <c r="E20" s="31"/>
      <c r="F20" s="31"/>
      <c r="G20" s="31"/>
      <c r="H20" s="31"/>
      <c r="I20" s="31"/>
      <c r="J20" s="32"/>
    </row>
    <row r="21" spans="1:10">
      <c r="A21" s="41"/>
      <c r="B21" s="62" t="s">
        <v>68</v>
      </c>
      <c r="C21" s="62"/>
      <c r="D21" s="62"/>
      <c r="E21" s="63" t="s">
        <v>69</v>
      </c>
      <c r="F21" s="63"/>
      <c r="G21" s="63"/>
      <c r="H21" s="63"/>
      <c r="I21" s="63"/>
      <c r="J21" s="64"/>
    </row>
    <row r="22" spans="1:10" ht="12" thickBot="1">
      <c r="A22" s="41"/>
      <c r="B22" s="72" t="s">
        <v>71</v>
      </c>
      <c r="C22" s="72"/>
      <c r="D22" s="72"/>
      <c r="E22" s="78" t="s">
        <v>70</v>
      </c>
      <c r="F22" s="79"/>
      <c r="G22" s="79"/>
      <c r="H22" s="79"/>
      <c r="I22" s="79"/>
      <c r="J22" s="80"/>
    </row>
    <row r="23" spans="1:10">
      <c r="A23" s="41"/>
      <c r="B23" s="31" t="s">
        <v>72</v>
      </c>
      <c r="C23" s="31"/>
      <c r="D23" s="31"/>
      <c r="E23" s="31"/>
      <c r="F23" s="31"/>
      <c r="G23" s="31"/>
      <c r="H23" s="31"/>
      <c r="I23" s="31"/>
      <c r="J23" s="32"/>
    </row>
    <row r="24" spans="1:10">
      <c r="A24" s="41"/>
      <c r="B24" s="62" t="s">
        <v>9</v>
      </c>
      <c r="C24" s="62"/>
      <c r="D24" s="62"/>
      <c r="E24" s="67" t="s">
        <v>8</v>
      </c>
      <c r="F24" s="67"/>
      <c r="G24" s="67"/>
      <c r="H24" s="67"/>
      <c r="I24" s="67"/>
      <c r="J24" s="68"/>
    </row>
    <row r="25" spans="1:10">
      <c r="A25" s="41"/>
      <c r="B25" s="62" t="s">
        <v>10</v>
      </c>
      <c r="C25" s="62"/>
      <c r="D25" s="62"/>
      <c r="E25" s="67" t="s">
        <v>25</v>
      </c>
      <c r="F25" s="67"/>
      <c r="G25" s="67"/>
      <c r="H25" s="67"/>
      <c r="I25" s="67"/>
      <c r="J25" s="68"/>
    </row>
    <row r="26" spans="1:10">
      <c r="A26" s="41"/>
      <c r="B26" s="62" t="s">
        <v>11</v>
      </c>
      <c r="C26" s="62"/>
      <c r="D26" s="62"/>
      <c r="E26" s="67" t="s">
        <v>26</v>
      </c>
      <c r="F26" s="67"/>
      <c r="G26" s="67"/>
      <c r="H26" s="67"/>
      <c r="I26" s="67"/>
      <c r="J26" s="68"/>
    </row>
    <row r="27" spans="1:10" ht="12" thickBot="1">
      <c r="A27" s="108"/>
      <c r="B27" s="72" t="s">
        <v>12</v>
      </c>
      <c r="C27" s="72"/>
      <c r="D27" s="72"/>
      <c r="E27" s="73" t="s">
        <v>27</v>
      </c>
      <c r="F27" s="73"/>
      <c r="G27" s="73"/>
      <c r="H27" s="73"/>
      <c r="I27" s="73"/>
      <c r="J27" s="74"/>
    </row>
    <row r="28" spans="1:10">
      <c r="A28" s="91">
        <v>5</v>
      </c>
      <c r="B28" s="31" t="s">
        <v>73</v>
      </c>
      <c r="C28" s="31"/>
      <c r="D28" s="31"/>
      <c r="E28" s="31"/>
      <c r="F28" s="31"/>
      <c r="G28" s="31"/>
      <c r="H28" s="31"/>
      <c r="I28" s="31"/>
      <c r="J28" s="32"/>
    </row>
    <row r="29" spans="1:10">
      <c r="A29" s="92"/>
      <c r="B29" s="62" t="s">
        <v>74</v>
      </c>
      <c r="C29" s="62"/>
      <c r="D29" s="62"/>
      <c r="E29" s="114">
        <f>G205/I136</f>
        <v>0.15800246666666667</v>
      </c>
      <c r="F29" s="114"/>
      <c r="G29" s="114"/>
      <c r="H29" s="114"/>
      <c r="I29" s="114"/>
      <c r="J29" s="115"/>
    </row>
    <row r="30" spans="1:10">
      <c r="A30" s="92"/>
      <c r="B30" s="62" t="s">
        <v>75</v>
      </c>
      <c r="C30" s="62"/>
      <c r="D30" s="62"/>
      <c r="E30" s="75">
        <f>0.78</f>
        <v>0.78</v>
      </c>
      <c r="F30" s="75"/>
      <c r="G30" s="75"/>
      <c r="H30" s="75"/>
      <c r="I30" s="75"/>
      <c r="J30" s="76"/>
    </row>
    <row r="31" spans="1:10">
      <c r="A31" s="92"/>
      <c r="B31" s="62" t="s">
        <v>76</v>
      </c>
      <c r="C31" s="62"/>
      <c r="D31" s="62"/>
      <c r="E31" s="75">
        <f>0.768</f>
        <v>0.76800000000000002</v>
      </c>
      <c r="F31" s="75"/>
      <c r="G31" s="75"/>
      <c r="H31" s="75"/>
      <c r="I31" s="75"/>
      <c r="J31" s="76"/>
    </row>
    <row r="32" spans="1:10">
      <c r="A32" s="92"/>
      <c r="B32" s="62" t="s">
        <v>77</v>
      </c>
      <c r="C32" s="62"/>
      <c r="D32" s="62"/>
      <c r="E32" s="75">
        <f>(65598104/203685450)</f>
        <v>0.32205591513777737</v>
      </c>
      <c r="F32" s="75"/>
      <c r="G32" s="75"/>
      <c r="H32" s="75"/>
      <c r="I32" s="75"/>
      <c r="J32" s="76"/>
    </row>
    <row r="33" spans="1:10" ht="12" thickBot="1">
      <c r="A33" s="93"/>
      <c r="B33" s="72" t="s">
        <v>78</v>
      </c>
      <c r="C33" s="72"/>
      <c r="D33" s="72"/>
      <c r="E33" s="75">
        <f>(65598104/2149192)</f>
        <v>30.522216721446945</v>
      </c>
      <c r="F33" s="75"/>
      <c r="G33" s="75"/>
      <c r="H33" s="75"/>
      <c r="I33" s="75"/>
      <c r="J33" s="76"/>
    </row>
    <row r="34" spans="1:10">
      <c r="A34" s="40">
        <v>6</v>
      </c>
      <c r="B34" s="31" t="s">
        <v>79</v>
      </c>
      <c r="C34" s="31"/>
      <c r="D34" s="31"/>
      <c r="E34" s="31"/>
      <c r="F34" s="31"/>
      <c r="G34" s="31"/>
      <c r="H34" s="31"/>
      <c r="I34" s="31"/>
      <c r="J34" s="32"/>
    </row>
    <row r="35" spans="1:10">
      <c r="A35" s="41"/>
      <c r="B35" s="69" t="s">
        <v>82</v>
      </c>
      <c r="C35" s="70"/>
      <c r="D35" s="70"/>
      <c r="E35" s="70"/>
      <c r="F35" s="70"/>
      <c r="G35" s="70"/>
      <c r="H35" s="70"/>
      <c r="I35" s="70"/>
      <c r="J35" s="71"/>
    </row>
    <row r="36" spans="1:10">
      <c r="A36" s="41"/>
      <c r="B36" s="62" t="s">
        <v>86</v>
      </c>
      <c r="C36" s="62"/>
      <c r="D36" s="62"/>
      <c r="E36" s="116" t="s">
        <v>80</v>
      </c>
      <c r="F36" s="116"/>
      <c r="G36" s="116"/>
      <c r="H36" s="116"/>
      <c r="I36" s="116"/>
      <c r="J36" s="117"/>
    </row>
    <row r="37" spans="1:10">
      <c r="A37" s="41"/>
      <c r="B37" s="62" t="s">
        <v>81</v>
      </c>
      <c r="C37" s="62"/>
      <c r="D37" s="62"/>
      <c r="E37" s="116" t="s">
        <v>46</v>
      </c>
      <c r="F37" s="116"/>
      <c r="G37" s="116"/>
      <c r="H37" s="116"/>
      <c r="I37" s="116"/>
      <c r="J37" s="117"/>
    </row>
    <row r="38" spans="1:10">
      <c r="A38" s="41"/>
      <c r="B38" s="69" t="s">
        <v>83</v>
      </c>
      <c r="C38" s="70"/>
      <c r="D38" s="70"/>
      <c r="E38" s="70"/>
      <c r="F38" s="70"/>
      <c r="G38" s="70"/>
      <c r="H38" s="70"/>
      <c r="I38" s="70"/>
      <c r="J38" s="71"/>
    </row>
    <row r="39" spans="1:10">
      <c r="A39" s="41"/>
      <c r="B39" s="62" t="s">
        <v>86</v>
      </c>
      <c r="C39" s="62"/>
      <c r="D39" s="62"/>
      <c r="E39" s="67" t="s">
        <v>88</v>
      </c>
      <c r="F39" s="67"/>
      <c r="G39" s="67"/>
      <c r="H39" s="67"/>
      <c r="I39" s="67"/>
      <c r="J39" s="68"/>
    </row>
    <row r="40" spans="1:10">
      <c r="A40" s="41"/>
      <c r="B40" s="62" t="s">
        <v>81</v>
      </c>
      <c r="C40" s="62"/>
      <c r="D40" s="62"/>
      <c r="E40" s="67" t="s">
        <v>88</v>
      </c>
      <c r="F40" s="67"/>
      <c r="G40" s="67"/>
      <c r="H40" s="67"/>
      <c r="I40" s="67"/>
      <c r="J40" s="68"/>
    </row>
    <row r="41" spans="1:10">
      <c r="A41" s="41"/>
      <c r="B41" s="69" t="s">
        <v>84</v>
      </c>
      <c r="C41" s="70"/>
      <c r="D41" s="70"/>
      <c r="E41" s="70"/>
      <c r="F41" s="70"/>
      <c r="G41" s="70"/>
      <c r="H41" s="70"/>
      <c r="I41" s="70"/>
      <c r="J41" s="71"/>
    </row>
    <row r="42" spans="1:10">
      <c r="A42" s="41"/>
      <c r="B42" s="62" t="s">
        <v>85</v>
      </c>
      <c r="C42" s="62"/>
      <c r="D42" s="62"/>
      <c r="E42" s="67" t="s">
        <v>88</v>
      </c>
      <c r="F42" s="67"/>
      <c r="G42" s="67"/>
      <c r="H42" s="67"/>
      <c r="I42" s="67"/>
      <c r="J42" s="68"/>
    </row>
    <row r="43" spans="1:10" ht="12" thickBot="1">
      <c r="A43" s="108"/>
      <c r="B43" s="62" t="s">
        <v>87</v>
      </c>
      <c r="C43" s="62"/>
      <c r="D43" s="62"/>
      <c r="E43" s="67" t="s">
        <v>88</v>
      </c>
      <c r="F43" s="67"/>
      <c r="G43" s="67"/>
      <c r="H43" s="67"/>
      <c r="I43" s="67"/>
      <c r="J43" s="68"/>
    </row>
    <row r="44" spans="1:10">
      <c r="A44" s="40">
        <v>7</v>
      </c>
      <c r="B44" s="31" t="s">
        <v>89</v>
      </c>
      <c r="C44" s="31"/>
      <c r="D44" s="31"/>
      <c r="E44" s="31"/>
      <c r="F44" s="31"/>
      <c r="G44" s="31"/>
      <c r="H44" s="31"/>
      <c r="I44" s="31"/>
      <c r="J44" s="32"/>
    </row>
    <row r="45" spans="1:10">
      <c r="A45" s="41"/>
      <c r="B45" s="69" t="s">
        <v>82</v>
      </c>
      <c r="C45" s="70"/>
      <c r="D45" s="70"/>
      <c r="E45" s="70"/>
      <c r="F45" s="70"/>
      <c r="G45" s="70"/>
      <c r="H45" s="70"/>
      <c r="I45" s="70"/>
      <c r="J45" s="71"/>
    </row>
    <row r="46" spans="1:10">
      <c r="A46" s="41"/>
      <c r="B46" s="62" t="s">
        <v>90</v>
      </c>
      <c r="C46" s="62"/>
      <c r="D46" s="62"/>
      <c r="E46" s="67" t="s">
        <v>88</v>
      </c>
      <c r="F46" s="67"/>
      <c r="G46" s="67"/>
      <c r="H46" s="67"/>
      <c r="I46" s="67"/>
      <c r="J46" s="68"/>
    </row>
    <row r="47" spans="1:10">
      <c r="A47" s="41"/>
      <c r="B47" s="62" t="s">
        <v>91</v>
      </c>
      <c r="C47" s="62"/>
      <c r="D47" s="62"/>
      <c r="E47" s="67" t="s">
        <v>88</v>
      </c>
      <c r="F47" s="67"/>
      <c r="G47" s="67"/>
      <c r="H47" s="67"/>
      <c r="I47" s="67"/>
      <c r="J47" s="68"/>
    </row>
    <row r="48" spans="1:10">
      <c r="A48" s="41"/>
      <c r="B48" s="69" t="s">
        <v>83</v>
      </c>
      <c r="C48" s="70"/>
      <c r="D48" s="70"/>
      <c r="E48" s="70"/>
      <c r="F48" s="70"/>
      <c r="G48" s="70"/>
      <c r="H48" s="70"/>
      <c r="I48" s="70"/>
      <c r="J48" s="71"/>
    </row>
    <row r="49" spans="1:10">
      <c r="A49" s="41"/>
      <c r="B49" s="62" t="s">
        <v>90</v>
      </c>
      <c r="C49" s="62"/>
      <c r="D49" s="62"/>
      <c r="E49" s="67" t="s">
        <v>88</v>
      </c>
      <c r="F49" s="67"/>
      <c r="G49" s="67"/>
      <c r="H49" s="67"/>
      <c r="I49" s="67"/>
      <c r="J49" s="68"/>
    </row>
    <row r="50" spans="1:10">
      <c r="A50" s="41"/>
      <c r="B50" s="62" t="s">
        <v>91</v>
      </c>
      <c r="C50" s="62"/>
      <c r="D50" s="62"/>
      <c r="E50" s="67" t="s">
        <v>88</v>
      </c>
      <c r="F50" s="67"/>
      <c r="G50" s="67"/>
      <c r="H50" s="67"/>
      <c r="I50" s="67"/>
      <c r="J50" s="68"/>
    </row>
    <row r="51" spans="1:10">
      <c r="A51" s="41"/>
      <c r="B51" s="69" t="s">
        <v>84</v>
      </c>
      <c r="C51" s="70"/>
      <c r="D51" s="70"/>
      <c r="E51" s="70"/>
      <c r="F51" s="70"/>
      <c r="G51" s="70"/>
      <c r="H51" s="70"/>
      <c r="I51" s="70"/>
      <c r="J51" s="71"/>
    </row>
    <row r="52" spans="1:10">
      <c r="A52" s="41"/>
      <c r="B52" s="62" t="s">
        <v>90</v>
      </c>
      <c r="C52" s="62"/>
      <c r="D52" s="62"/>
      <c r="E52" s="67" t="s">
        <v>88</v>
      </c>
      <c r="F52" s="67"/>
      <c r="G52" s="67"/>
      <c r="H52" s="67"/>
      <c r="I52" s="67"/>
      <c r="J52" s="68"/>
    </row>
    <row r="53" spans="1:10" ht="12" thickBot="1">
      <c r="A53" s="41"/>
      <c r="B53" s="62" t="s">
        <v>91</v>
      </c>
      <c r="C53" s="62"/>
      <c r="D53" s="62"/>
      <c r="E53" s="67" t="s">
        <v>88</v>
      </c>
      <c r="F53" s="67"/>
      <c r="G53" s="67"/>
      <c r="H53" s="67"/>
      <c r="I53" s="67"/>
      <c r="J53" s="68"/>
    </row>
    <row r="54" spans="1:10">
      <c r="A54" s="40">
        <v>8</v>
      </c>
      <c r="B54" s="124" t="s">
        <v>92</v>
      </c>
      <c r="C54" s="33"/>
      <c r="D54" s="33"/>
      <c r="E54" s="33"/>
      <c r="F54" s="33"/>
      <c r="G54" s="33"/>
      <c r="H54" s="33"/>
      <c r="I54" s="33"/>
      <c r="J54" s="34"/>
    </row>
    <row r="55" spans="1:10">
      <c r="A55" s="41"/>
      <c r="B55" s="87" t="s">
        <v>95</v>
      </c>
      <c r="C55" s="87"/>
      <c r="D55" s="65" t="s">
        <v>93</v>
      </c>
      <c r="E55" s="119" t="s">
        <v>94</v>
      </c>
      <c r="F55" s="120"/>
      <c r="G55" s="119" t="s">
        <v>98</v>
      </c>
      <c r="H55" s="120"/>
      <c r="I55" s="119" t="s">
        <v>99</v>
      </c>
      <c r="J55" s="126"/>
    </row>
    <row r="56" spans="1:10" ht="57.75" customHeight="1">
      <c r="A56" s="41"/>
      <c r="B56" s="2" t="s">
        <v>96</v>
      </c>
      <c r="C56" s="2" t="s">
        <v>97</v>
      </c>
      <c r="D56" s="66"/>
      <c r="E56" s="121"/>
      <c r="F56" s="122"/>
      <c r="G56" s="121"/>
      <c r="H56" s="122"/>
      <c r="I56" s="121"/>
      <c r="J56" s="127"/>
    </row>
    <row r="57" spans="1:10" s="14" customFormat="1" ht="24" customHeight="1">
      <c r="A57" s="41"/>
      <c r="B57" s="102" t="s">
        <v>111</v>
      </c>
      <c r="C57" s="102"/>
      <c r="D57" s="15" t="s">
        <v>14</v>
      </c>
      <c r="E57" s="103" t="s">
        <v>103</v>
      </c>
      <c r="F57" s="103"/>
      <c r="G57" s="103" t="s">
        <v>101</v>
      </c>
      <c r="H57" s="105"/>
      <c r="I57" s="103" t="s">
        <v>100</v>
      </c>
      <c r="J57" s="104"/>
    </row>
    <row r="58" spans="1:10" s="14" customFormat="1" ht="24" customHeight="1">
      <c r="A58" s="41"/>
      <c r="B58" s="102" t="s">
        <v>111</v>
      </c>
      <c r="C58" s="102"/>
      <c r="D58" s="15" t="s">
        <v>20</v>
      </c>
      <c r="E58" s="103" t="s">
        <v>104</v>
      </c>
      <c r="F58" s="103"/>
      <c r="G58" s="103" t="s">
        <v>102</v>
      </c>
      <c r="H58" s="105"/>
      <c r="I58" s="103" t="s">
        <v>100</v>
      </c>
      <c r="J58" s="104"/>
    </row>
    <row r="59" spans="1:10" s="14" customFormat="1" ht="24" customHeight="1">
      <c r="A59" s="41"/>
      <c r="B59" s="102" t="s">
        <v>111</v>
      </c>
      <c r="C59" s="102"/>
      <c r="D59" s="15" t="s">
        <v>21</v>
      </c>
      <c r="E59" s="103" t="s">
        <v>105</v>
      </c>
      <c r="F59" s="103"/>
      <c r="G59" s="103" t="s">
        <v>102</v>
      </c>
      <c r="H59" s="105"/>
      <c r="I59" s="103" t="s">
        <v>100</v>
      </c>
      <c r="J59" s="104"/>
    </row>
    <row r="60" spans="1:10" s="14" customFormat="1" ht="24" customHeight="1">
      <c r="A60" s="41"/>
      <c r="B60" s="102" t="s">
        <v>111</v>
      </c>
      <c r="C60" s="102"/>
      <c r="D60" s="15" t="s">
        <v>22</v>
      </c>
      <c r="E60" s="103" t="s">
        <v>106</v>
      </c>
      <c r="F60" s="103"/>
      <c r="G60" s="103" t="s">
        <v>102</v>
      </c>
      <c r="H60" s="105"/>
      <c r="I60" s="103" t="s">
        <v>100</v>
      </c>
      <c r="J60" s="104"/>
    </row>
    <row r="61" spans="1:10" s="14" customFormat="1" ht="24" customHeight="1">
      <c r="A61" s="41"/>
      <c r="B61" s="102" t="s">
        <v>112</v>
      </c>
      <c r="C61" s="102"/>
      <c r="D61" s="15" t="s">
        <v>23</v>
      </c>
      <c r="E61" s="103" t="s">
        <v>107</v>
      </c>
      <c r="F61" s="103"/>
      <c r="G61" s="103" t="s">
        <v>102</v>
      </c>
      <c r="H61" s="105"/>
      <c r="I61" s="103" t="s">
        <v>100</v>
      </c>
      <c r="J61" s="104"/>
    </row>
    <row r="62" spans="1:10" s="14" customFormat="1" ht="24" customHeight="1">
      <c r="A62" s="41"/>
      <c r="B62" s="102" t="s">
        <v>111</v>
      </c>
      <c r="C62" s="102"/>
      <c r="D62" s="15" t="s">
        <v>24</v>
      </c>
      <c r="E62" s="103" t="s">
        <v>108</v>
      </c>
      <c r="F62" s="103"/>
      <c r="G62" s="103" t="s">
        <v>102</v>
      </c>
      <c r="H62" s="105"/>
      <c r="I62" s="103" t="s">
        <v>100</v>
      </c>
      <c r="J62" s="104"/>
    </row>
    <row r="63" spans="1:10" s="14" customFormat="1" ht="24" customHeight="1" thickBot="1">
      <c r="A63" s="108"/>
      <c r="B63" s="123" t="s">
        <v>110</v>
      </c>
      <c r="C63" s="123"/>
      <c r="D63" s="13" t="s">
        <v>19</v>
      </c>
      <c r="E63" s="118" t="s">
        <v>109</v>
      </c>
      <c r="F63" s="118"/>
      <c r="G63" s="118" t="s">
        <v>102</v>
      </c>
      <c r="H63" s="125"/>
      <c r="I63" s="118" t="s">
        <v>100</v>
      </c>
      <c r="J63" s="128"/>
    </row>
    <row r="64" spans="1:10">
      <c r="A64" s="41">
        <v>9</v>
      </c>
      <c r="B64" s="169" t="s">
        <v>122</v>
      </c>
      <c r="C64" s="170"/>
      <c r="D64" s="170"/>
      <c r="E64" s="170"/>
      <c r="F64" s="170"/>
      <c r="G64" s="170"/>
      <c r="H64" s="170"/>
      <c r="I64" s="170"/>
      <c r="J64" s="171"/>
    </row>
    <row r="65" spans="1:10">
      <c r="A65" s="106"/>
      <c r="B65" s="81" t="s">
        <v>113</v>
      </c>
      <c r="C65" s="82"/>
      <c r="D65" s="83"/>
      <c r="E65" s="94" t="s">
        <v>336</v>
      </c>
      <c r="F65" s="95"/>
      <c r="G65" s="95"/>
      <c r="H65" s="95"/>
      <c r="I65" s="95"/>
      <c r="J65" s="96"/>
    </row>
    <row r="66" spans="1:10">
      <c r="A66" s="106"/>
      <c r="B66" s="81" t="s">
        <v>114</v>
      </c>
      <c r="C66" s="82"/>
      <c r="D66" s="83"/>
      <c r="E66" s="97"/>
      <c r="F66" s="84"/>
      <c r="G66" s="84"/>
      <c r="H66" s="84"/>
      <c r="I66" s="84"/>
      <c r="J66" s="98"/>
    </row>
    <row r="67" spans="1:10">
      <c r="A67" s="106"/>
      <c r="B67" s="81" t="s">
        <v>115</v>
      </c>
      <c r="C67" s="82"/>
      <c r="D67" s="83"/>
      <c r="E67" s="97"/>
      <c r="F67" s="84"/>
      <c r="G67" s="84"/>
      <c r="H67" s="84"/>
      <c r="I67" s="84"/>
      <c r="J67" s="98"/>
    </row>
    <row r="68" spans="1:10">
      <c r="A68" s="106"/>
      <c r="B68" s="81" t="s">
        <v>116</v>
      </c>
      <c r="C68" s="82"/>
      <c r="D68" s="83"/>
      <c r="E68" s="97"/>
      <c r="F68" s="84"/>
      <c r="G68" s="84"/>
      <c r="H68" s="84"/>
      <c r="I68" s="84"/>
      <c r="J68" s="98"/>
    </row>
    <row r="69" spans="1:10">
      <c r="A69" s="106"/>
      <c r="B69" s="81" t="s">
        <v>117</v>
      </c>
      <c r="C69" s="82"/>
      <c r="D69" s="83"/>
      <c r="E69" s="97"/>
      <c r="F69" s="84"/>
      <c r="G69" s="84"/>
      <c r="H69" s="84"/>
      <c r="I69" s="84"/>
      <c r="J69" s="98"/>
    </row>
    <row r="70" spans="1:10">
      <c r="A70" s="106"/>
      <c r="B70" s="81" t="s">
        <v>118</v>
      </c>
      <c r="C70" s="82"/>
      <c r="D70" s="83"/>
      <c r="E70" s="97"/>
      <c r="F70" s="84"/>
      <c r="G70" s="84"/>
      <c r="H70" s="84"/>
      <c r="I70" s="84"/>
      <c r="J70" s="98"/>
    </row>
    <row r="71" spans="1:10">
      <c r="A71" s="106"/>
      <c r="B71" s="81" t="s">
        <v>119</v>
      </c>
      <c r="C71" s="82"/>
      <c r="D71" s="83"/>
      <c r="E71" s="97"/>
      <c r="F71" s="84"/>
      <c r="G71" s="84"/>
      <c r="H71" s="84"/>
      <c r="I71" s="84"/>
      <c r="J71" s="98"/>
    </row>
    <row r="72" spans="1:10">
      <c r="A72" s="106"/>
      <c r="B72" s="81" t="s">
        <v>120</v>
      </c>
      <c r="C72" s="82"/>
      <c r="D72" s="83"/>
      <c r="E72" s="97"/>
      <c r="F72" s="84"/>
      <c r="G72" s="84"/>
      <c r="H72" s="84"/>
      <c r="I72" s="84"/>
      <c r="J72" s="98"/>
    </row>
    <row r="73" spans="1:10" ht="12" thickBot="1">
      <c r="A73" s="107"/>
      <c r="B73" s="59" t="s">
        <v>121</v>
      </c>
      <c r="C73" s="60"/>
      <c r="D73" s="61"/>
      <c r="E73" s="99"/>
      <c r="F73" s="100"/>
      <c r="G73" s="100"/>
      <c r="H73" s="100"/>
      <c r="I73" s="100"/>
      <c r="J73" s="101"/>
    </row>
    <row r="74" spans="1:10">
      <c r="A74" s="40">
        <v>10</v>
      </c>
      <c r="B74" s="129" t="s">
        <v>126</v>
      </c>
      <c r="C74" s="129"/>
      <c r="D74" s="129"/>
      <c r="E74" s="129"/>
      <c r="F74" s="129"/>
      <c r="G74" s="129"/>
      <c r="H74" s="129"/>
      <c r="I74" s="129"/>
      <c r="J74" s="130"/>
    </row>
    <row r="75" spans="1:10" ht="22.5" customHeight="1">
      <c r="A75" s="41"/>
      <c r="B75" s="88" t="s">
        <v>123</v>
      </c>
      <c r="C75" s="89"/>
      <c r="D75" s="89"/>
      <c r="E75" s="90"/>
      <c r="F75" s="22" t="s">
        <v>124</v>
      </c>
      <c r="G75" s="112" t="s">
        <v>125</v>
      </c>
      <c r="H75" s="112"/>
      <c r="I75" s="112" t="s">
        <v>337</v>
      </c>
      <c r="J75" s="113"/>
    </row>
    <row r="76" spans="1:10" ht="11.25" customHeight="1">
      <c r="A76" s="41"/>
      <c r="B76" s="109" t="s">
        <v>127</v>
      </c>
      <c r="C76" s="110"/>
      <c r="D76" s="110"/>
      <c r="E76" s="111"/>
      <c r="F76" s="10" t="s">
        <v>2</v>
      </c>
      <c r="G76" s="86">
        <v>41775</v>
      </c>
      <c r="H76" s="87"/>
      <c r="I76" s="86">
        <v>41775</v>
      </c>
      <c r="J76" s="87"/>
    </row>
    <row r="77" spans="1:10" ht="11.25" customHeight="1">
      <c r="A77" s="41"/>
      <c r="B77" s="109" t="s">
        <v>128</v>
      </c>
      <c r="C77" s="110"/>
      <c r="D77" s="110"/>
      <c r="E77" s="111"/>
      <c r="F77" s="10" t="s">
        <v>3</v>
      </c>
      <c r="G77" s="86">
        <v>41775</v>
      </c>
      <c r="H77" s="87"/>
      <c r="I77" s="86">
        <v>41775</v>
      </c>
      <c r="J77" s="87"/>
    </row>
    <row r="78" spans="1:10" ht="24" customHeight="1">
      <c r="A78" s="41"/>
      <c r="B78" s="109" t="s">
        <v>129</v>
      </c>
      <c r="C78" s="110"/>
      <c r="D78" s="110"/>
      <c r="E78" s="111"/>
      <c r="F78" s="10" t="s">
        <v>7</v>
      </c>
      <c r="G78" s="86">
        <v>41775</v>
      </c>
      <c r="H78" s="87"/>
      <c r="I78" s="86">
        <v>41775</v>
      </c>
      <c r="J78" s="87"/>
    </row>
    <row r="79" spans="1:10" ht="23.25" customHeight="1">
      <c r="A79" s="41"/>
      <c r="B79" s="109" t="s">
        <v>130</v>
      </c>
      <c r="C79" s="110"/>
      <c r="D79" s="110"/>
      <c r="E79" s="111"/>
      <c r="F79" s="10" t="s">
        <v>4</v>
      </c>
      <c r="G79" s="86">
        <v>41775</v>
      </c>
      <c r="H79" s="87"/>
      <c r="I79" s="86">
        <v>41775</v>
      </c>
      <c r="J79" s="87"/>
    </row>
    <row r="80" spans="1:10" ht="22.5" customHeight="1">
      <c r="A80" s="41"/>
      <c r="B80" s="109" t="s">
        <v>131</v>
      </c>
      <c r="C80" s="110"/>
      <c r="D80" s="110"/>
      <c r="E80" s="111"/>
      <c r="F80" s="10" t="s">
        <v>6</v>
      </c>
      <c r="G80" s="86">
        <v>41776</v>
      </c>
      <c r="H80" s="87"/>
      <c r="I80" s="86">
        <v>41776</v>
      </c>
      <c r="J80" s="87"/>
    </row>
    <row r="81" spans="1:10" ht="36" customHeight="1">
      <c r="A81" s="41"/>
      <c r="B81" s="109" t="s">
        <v>143</v>
      </c>
      <c r="C81" s="110"/>
      <c r="D81" s="110"/>
      <c r="E81" s="111"/>
      <c r="F81" s="10" t="s">
        <v>15</v>
      </c>
      <c r="G81" s="86">
        <v>41817</v>
      </c>
      <c r="H81" s="87"/>
      <c r="I81" s="86">
        <v>41817</v>
      </c>
      <c r="J81" s="87"/>
    </row>
    <row r="82" spans="1:10" ht="26.25" customHeight="1">
      <c r="A82" s="41"/>
      <c r="B82" s="109" t="s">
        <v>130</v>
      </c>
      <c r="C82" s="110"/>
      <c r="D82" s="110"/>
      <c r="E82" s="111"/>
      <c r="F82" s="10" t="s">
        <v>4</v>
      </c>
      <c r="G82" s="86">
        <v>41817</v>
      </c>
      <c r="H82" s="87"/>
      <c r="I82" s="86">
        <v>41817</v>
      </c>
      <c r="J82" s="87"/>
    </row>
    <row r="83" spans="1:10" ht="11.25" customHeight="1">
      <c r="A83" s="41"/>
      <c r="B83" s="109" t="s">
        <v>127</v>
      </c>
      <c r="C83" s="110"/>
      <c r="D83" s="110"/>
      <c r="E83" s="111"/>
      <c r="F83" s="10" t="s">
        <v>2</v>
      </c>
      <c r="G83" s="86">
        <v>41866</v>
      </c>
      <c r="H83" s="87"/>
      <c r="I83" s="86">
        <v>41866</v>
      </c>
      <c r="J83" s="87"/>
    </row>
    <row r="84" spans="1:10" ht="11.25" customHeight="1">
      <c r="A84" s="41"/>
      <c r="B84" s="109" t="s">
        <v>145</v>
      </c>
      <c r="C84" s="110"/>
      <c r="D84" s="110"/>
      <c r="E84" s="111"/>
      <c r="F84" s="10" t="s">
        <v>5</v>
      </c>
      <c r="G84" s="86">
        <v>41871</v>
      </c>
      <c r="H84" s="87"/>
      <c r="I84" s="86">
        <v>41871</v>
      </c>
      <c r="J84" s="87"/>
    </row>
    <row r="85" spans="1:10" ht="11.25" customHeight="1">
      <c r="A85" s="41"/>
      <c r="B85" s="109" t="s">
        <v>127</v>
      </c>
      <c r="C85" s="110"/>
      <c r="D85" s="110"/>
      <c r="E85" s="111"/>
      <c r="F85" s="10" t="s">
        <v>16</v>
      </c>
      <c r="G85" s="86">
        <v>41967</v>
      </c>
      <c r="H85" s="87"/>
      <c r="I85" s="86">
        <v>41967</v>
      </c>
      <c r="J85" s="87"/>
    </row>
    <row r="86" spans="1:10" ht="11.25" customHeight="1">
      <c r="A86" s="41"/>
      <c r="B86" s="109" t="s">
        <v>146</v>
      </c>
      <c r="C86" s="110"/>
      <c r="D86" s="110"/>
      <c r="E86" s="111"/>
      <c r="F86" s="10" t="s">
        <v>17</v>
      </c>
      <c r="G86" s="86">
        <v>41995</v>
      </c>
      <c r="H86" s="87"/>
      <c r="I86" s="86">
        <v>41995</v>
      </c>
      <c r="J86" s="87"/>
    </row>
    <row r="87" spans="1:10" ht="11.25" customHeight="1" thickBot="1">
      <c r="A87" s="41"/>
      <c r="B87" s="109" t="s">
        <v>144</v>
      </c>
      <c r="C87" s="110"/>
      <c r="D87" s="110"/>
      <c r="E87" s="111"/>
      <c r="F87" s="10" t="s">
        <v>18</v>
      </c>
      <c r="G87" s="86">
        <v>41992</v>
      </c>
      <c r="H87" s="87"/>
      <c r="I87" s="86">
        <v>41992</v>
      </c>
      <c r="J87" s="87"/>
    </row>
    <row r="88" spans="1:10">
      <c r="A88" s="40">
        <v>11</v>
      </c>
      <c r="B88" s="31" t="s">
        <v>142</v>
      </c>
      <c r="C88" s="31"/>
      <c r="D88" s="31"/>
      <c r="E88" s="31"/>
      <c r="F88" s="31"/>
      <c r="G88" s="31"/>
      <c r="H88" s="31"/>
      <c r="I88" s="31"/>
      <c r="J88" s="32"/>
    </row>
    <row r="89" spans="1:10" ht="11.25" customHeight="1">
      <c r="A89" s="41"/>
      <c r="B89" s="53" t="s">
        <v>140</v>
      </c>
      <c r="C89" s="159"/>
      <c r="D89" s="159"/>
      <c r="E89" s="159"/>
      <c r="F89" s="160"/>
      <c r="G89" s="53" t="s">
        <v>147</v>
      </c>
      <c r="H89" s="159"/>
      <c r="I89" s="159"/>
      <c r="J89" s="161"/>
    </row>
    <row r="90" spans="1:10">
      <c r="A90" s="41"/>
      <c r="B90" s="53" t="s">
        <v>141</v>
      </c>
      <c r="C90" s="54"/>
      <c r="D90" s="54"/>
      <c r="E90" s="54"/>
      <c r="F90" s="54"/>
      <c r="G90" s="54"/>
      <c r="H90" s="54"/>
      <c r="I90" s="54"/>
      <c r="J90" s="172"/>
    </row>
    <row r="91" spans="1:10" ht="11.25" customHeight="1">
      <c r="A91" s="41"/>
      <c r="B91" s="49" t="s">
        <v>139</v>
      </c>
      <c r="C91" s="43"/>
      <c r="D91" s="43"/>
      <c r="E91" s="43"/>
      <c r="F91" s="43"/>
      <c r="G91" s="52"/>
      <c r="H91" s="52"/>
      <c r="I91" s="52">
        <v>18309763</v>
      </c>
      <c r="J91" s="52"/>
    </row>
    <row r="92" spans="1:10" ht="11.25" customHeight="1">
      <c r="A92" s="41"/>
      <c r="B92" s="49" t="s">
        <v>148</v>
      </c>
      <c r="C92" s="43"/>
      <c r="D92" s="43"/>
      <c r="E92" s="43"/>
      <c r="F92" s="43"/>
      <c r="G92" s="52"/>
      <c r="H92" s="52"/>
      <c r="I92" s="52">
        <v>80187444</v>
      </c>
      <c r="J92" s="52"/>
    </row>
    <row r="93" spans="1:10" ht="11.25" customHeight="1">
      <c r="A93" s="41"/>
      <c r="B93" s="49" t="s">
        <v>138</v>
      </c>
      <c r="C93" s="43"/>
      <c r="D93" s="43"/>
      <c r="E93" s="43"/>
      <c r="F93" s="43"/>
      <c r="G93" s="52"/>
      <c r="H93" s="52"/>
      <c r="I93" s="52">
        <v>88270044</v>
      </c>
      <c r="J93" s="52"/>
    </row>
    <row r="94" spans="1:10" ht="11.25" customHeight="1">
      <c r="A94" s="41"/>
      <c r="B94" s="37" t="s">
        <v>137</v>
      </c>
      <c r="C94" s="149"/>
      <c r="D94" s="149"/>
      <c r="E94" s="149"/>
      <c r="F94" s="149"/>
      <c r="G94" s="134"/>
      <c r="H94" s="134"/>
      <c r="I94" s="134"/>
      <c r="J94" s="134"/>
    </row>
    <row r="95" spans="1:10" ht="11.25" customHeight="1">
      <c r="A95" s="41"/>
      <c r="B95" s="49" t="s">
        <v>134</v>
      </c>
      <c r="C95" s="43"/>
      <c r="D95" s="43"/>
      <c r="E95" s="43"/>
      <c r="F95" s="43"/>
      <c r="G95" s="52">
        <v>0</v>
      </c>
      <c r="H95" s="52"/>
      <c r="I95" s="52"/>
      <c r="J95" s="52"/>
    </row>
    <row r="96" spans="1:10" ht="11.25" customHeight="1">
      <c r="A96" s="41"/>
      <c r="B96" s="49" t="s">
        <v>135</v>
      </c>
      <c r="C96" s="43"/>
      <c r="D96" s="43"/>
      <c r="E96" s="43"/>
      <c r="F96" s="43"/>
      <c r="G96" s="52">
        <v>0</v>
      </c>
      <c r="H96" s="52"/>
      <c r="I96" s="52"/>
      <c r="J96" s="52"/>
    </row>
    <row r="97" spans="1:10" ht="11.25" customHeight="1">
      <c r="A97" s="41"/>
      <c r="B97" s="49" t="s">
        <v>136</v>
      </c>
      <c r="C97" s="43"/>
      <c r="D97" s="43"/>
      <c r="E97" s="43"/>
      <c r="F97" s="43"/>
      <c r="G97" s="52">
        <v>0</v>
      </c>
      <c r="H97" s="52"/>
      <c r="I97" s="52"/>
      <c r="J97" s="52"/>
    </row>
    <row r="98" spans="1:10" ht="11.25" customHeight="1">
      <c r="A98" s="41"/>
      <c r="B98" s="37" t="s">
        <v>149</v>
      </c>
      <c r="C98" s="38"/>
      <c r="D98" s="38"/>
      <c r="E98" s="38"/>
      <c r="F98" s="39"/>
      <c r="G98" s="52"/>
      <c r="H98" s="52"/>
      <c r="I98" s="135">
        <v>0</v>
      </c>
      <c r="J98" s="135"/>
    </row>
    <row r="99" spans="1:10" ht="11.25" customHeight="1">
      <c r="A99" s="41"/>
      <c r="B99" s="37" t="s">
        <v>132</v>
      </c>
      <c r="C99" s="38"/>
      <c r="D99" s="38"/>
      <c r="E99" s="38"/>
      <c r="F99" s="39"/>
      <c r="G99" s="52">
        <v>13856485</v>
      </c>
      <c r="H99" s="52"/>
      <c r="I99" s="52"/>
      <c r="J99" s="52"/>
    </row>
    <row r="100" spans="1:10" ht="11.25" customHeight="1">
      <c r="A100" s="41"/>
      <c r="B100" s="35" t="s">
        <v>150</v>
      </c>
      <c r="C100" s="36"/>
      <c r="D100" s="36"/>
      <c r="E100" s="36"/>
      <c r="F100" s="36"/>
      <c r="G100" s="52">
        <v>0</v>
      </c>
      <c r="H100" s="52"/>
      <c r="I100" s="52"/>
      <c r="J100" s="52"/>
    </row>
    <row r="101" spans="1:10" ht="11.25" customHeight="1">
      <c r="A101" s="41"/>
      <c r="B101" s="35" t="s">
        <v>133</v>
      </c>
      <c r="C101" s="36"/>
      <c r="D101" s="36"/>
      <c r="E101" s="36"/>
      <c r="F101" s="36"/>
      <c r="G101" s="52"/>
      <c r="H101" s="52"/>
      <c r="I101" s="135">
        <f>G99-G100</f>
        <v>13856485</v>
      </c>
      <c r="J101" s="135"/>
    </row>
    <row r="102" spans="1:10" ht="11.25" customHeight="1">
      <c r="A102" s="41"/>
      <c r="B102" s="37" t="s">
        <v>151</v>
      </c>
      <c r="C102" s="38"/>
      <c r="D102" s="38"/>
      <c r="E102" s="38"/>
      <c r="F102" s="39"/>
      <c r="G102" s="52"/>
      <c r="H102" s="52"/>
      <c r="I102" s="52">
        <v>357999</v>
      </c>
      <c r="J102" s="52"/>
    </row>
    <row r="103" spans="1:10" ht="11.25" customHeight="1">
      <c r="A103" s="41"/>
      <c r="B103" s="37" t="s">
        <v>152</v>
      </c>
      <c r="C103" s="149"/>
      <c r="D103" s="149"/>
      <c r="E103" s="149"/>
      <c r="F103" s="149"/>
      <c r="G103" s="134"/>
      <c r="H103" s="134"/>
      <c r="I103" s="134"/>
      <c r="J103" s="134"/>
    </row>
    <row r="104" spans="1:10" ht="11.25" customHeight="1">
      <c r="A104" s="41"/>
      <c r="B104" s="49" t="s">
        <v>154</v>
      </c>
      <c r="C104" s="43"/>
      <c r="D104" s="43"/>
      <c r="E104" s="43"/>
      <c r="F104" s="43"/>
      <c r="G104" s="52">
        <v>217941568</v>
      </c>
      <c r="H104" s="52"/>
      <c r="I104" s="52"/>
      <c r="J104" s="52"/>
    </row>
    <row r="105" spans="1:10" ht="11.25" customHeight="1">
      <c r="A105" s="41"/>
      <c r="B105" s="49" t="s">
        <v>153</v>
      </c>
      <c r="C105" s="43"/>
      <c r="D105" s="43"/>
      <c r="E105" s="43"/>
      <c r="F105" s="43"/>
      <c r="G105" s="52">
        <v>9475110</v>
      </c>
      <c r="H105" s="52"/>
      <c r="I105" s="52"/>
      <c r="J105" s="52"/>
    </row>
    <row r="106" spans="1:10" ht="11.25" customHeight="1">
      <c r="A106" s="41"/>
      <c r="B106" s="49" t="s">
        <v>155</v>
      </c>
      <c r="C106" s="43"/>
      <c r="D106" s="43"/>
      <c r="E106" s="43"/>
      <c r="F106" s="43"/>
      <c r="G106" s="52">
        <v>35094</v>
      </c>
      <c r="H106" s="52"/>
      <c r="I106" s="52"/>
      <c r="J106" s="52"/>
    </row>
    <row r="107" spans="1:10" ht="11.25" customHeight="1">
      <c r="A107" s="41"/>
      <c r="B107" s="49" t="s">
        <v>156</v>
      </c>
      <c r="C107" s="43"/>
      <c r="D107" s="43"/>
      <c r="E107" s="43"/>
      <c r="F107" s="43"/>
      <c r="G107" s="52"/>
      <c r="H107" s="52"/>
      <c r="I107" s="135">
        <f>G104+G105-G106</f>
        <v>227381584</v>
      </c>
      <c r="J107" s="135"/>
    </row>
    <row r="108" spans="1:10" ht="11.25" customHeight="1">
      <c r="A108" s="41"/>
      <c r="B108" s="37" t="s">
        <v>157</v>
      </c>
      <c r="C108" s="38"/>
      <c r="D108" s="38"/>
      <c r="E108" s="38"/>
      <c r="F108" s="39"/>
      <c r="G108" s="52">
        <v>0</v>
      </c>
      <c r="H108" s="52"/>
      <c r="I108" s="52"/>
      <c r="J108" s="52"/>
    </row>
    <row r="109" spans="1:10" ht="11.25" customHeight="1">
      <c r="A109" s="41"/>
      <c r="B109" s="50" t="s">
        <v>158</v>
      </c>
      <c r="C109" s="38"/>
      <c r="D109" s="38"/>
      <c r="E109" s="38"/>
      <c r="F109" s="39"/>
      <c r="G109" s="52">
        <v>0</v>
      </c>
      <c r="H109" s="52"/>
      <c r="I109" s="52"/>
      <c r="J109" s="52"/>
    </row>
    <row r="110" spans="1:10" ht="11.25" customHeight="1">
      <c r="A110" s="41"/>
      <c r="B110" s="42" t="s">
        <v>159</v>
      </c>
      <c r="C110" s="43"/>
      <c r="D110" s="43"/>
      <c r="E110" s="43"/>
      <c r="F110" s="43"/>
      <c r="G110" s="134"/>
      <c r="H110" s="134"/>
      <c r="I110" s="135">
        <v>0</v>
      </c>
      <c r="J110" s="135"/>
    </row>
    <row r="111" spans="1:10" ht="11.25" customHeight="1">
      <c r="A111" s="41"/>
      <c r="B111" s="42" t="s">
        <v>160</v>
      </c>
      <c r="C111" s="43"/>
      <c r="D111" s="43"/>
      <c r="E111" s="43"/>
      <c r="F111" s="43"/>
      <c r="G111" s="134"/>
      <c r="H111" s="134"/>
      <c r="I111" s="52">
        <v>0</v>
      </c>
      <c r="J111" s="52"/>
    </row>
    <row r="112" spans="1:10" ht="11.25" customHeight="1">
      <c r="A112" s="41"/>
      <c r="B112" s="42" t="s">
        <v>161</v>
      </c>
      <c r="C112" s="43"/>
      <c r="D112" s="43"/>
      <c r="E112" s="43"/>
      <c r="F112" s="51"/>
      <c r="G112" s="134"/>
      <c r="H112" s="134"/>
      <c r="I112" s="52">
        <v>60808898</v>
      </c>
      <c r="J112" s="52"/>
    </row>
    <row r="113" spans="1:10" ht="11.25" customHeight="1">
      <c r="A113" s="41"/>
      <c r="B113" s="42" t="s">
        <v>338</v>
      </c>
      <c r="C113" s="43"/>
      <c r="D113" s="43"/>
      <c r="E113" s="43"/>
      <c r="F113" s="51"/>
      <c r="G113" s="134"/>
      <c r="H113" s="134"/>
      <c r="I113" s="52">
        <v>3476714</v>
      </c>
      <c r="J113" s="52"/>
    </row>
    <row r="114" spans="1:10" ht="11.25" customHeight="1">
      <c r="A114" s="41"/>
      <c r="B114" s="50" t="s">
        <v>162</v>
      </c>
      <c r="C114" s="38"/>
      <c r="D114" s="38"/>
      <c r="E114" s="38"/>
      <c r="F114" s="38"/>
      <c r="G114" s="134"/>
      <c r="H114" s="134"/>
      <c r="I114" s="134"/>
      <c r="J114" s="134"/>
    </row>
    <row r="115" spans="1:10" ht="11.25" customHeight="1">
      <c r="A115" s="41"/>
      <c r="B115" s="42" t="s">
        <v>163</v>
      </c>
      <c r="C115" s="43"/>
      <c r="D115" s="43"/>
      <c r="E115" s="43"/>
      <c r="F115" s="43"/>
      <c r="G115" s="52">
        <v>0</v>
      </c>
      <c r="H115" s="52"/>
      <c r="I115" s="134"/>
      <c r="J115" s="134"/>
    </row>
    <row r="116" spans="1:10" ht="11.25" customHeight="1">
      <c r="A116" s="41"/>
      <c r="B116" s="42" t="s">
        <v>164</v>
      </c>
      <c r="C116" s="43"/>
      <c r="D116" s="43"/>
      <c r="E116" s="43"/>
      <c r="F116" s="43"/>
      <c r="G116" s="52">
        <v>0</v>
      </c>
      <c r="H116" s="52"/>
      <c r="I116" s="134"/>
      <c r="J116" s="134"/>
    </row>
    <row r="117" spans="1:10" ht="11.25" customHeight="1">
      <c r="A117" s="41"/>
      <c r="B117" s="42" t="s">
        <v>165</v>
      </c>
      <c r="C117" s="43"/>
      <c r="D117" s="43"/>
      <c r="E117" s="43"/>
      <c r="F117" s="43"/>
      <c r="G117" s="52">
        <v>0</v>
      </c>
      <c r="H117" s="52"/>
      <c r="I117" s="134"/>
      <c r="J117" s="134"/>
    </row>
    <row r="118" spans="1:10" ht="11.25" customHeight="1">
      <c r="A118" s="41"/>
      <c r="B118" s="42" t="s">
        <v>166</v>
      </c>
      <c r="C118" s="43"/>
      <c r="D118" s="43"/>
      <c r="E118" s="43"/>
      <c r="F118" s="43"/>
      <c r="G118" s="134"/>
      <c r="H118" s="134"/>
      <c r="I118" s="135">
        <f>G115+G116-G117</f>
        <v>0</v>
      </c>
      <c r="J118" s="135"/>
    </row>
    <row r="119" spans="1:10" ht="11.25" customHeight="1">
      <c r="A119" s="41"/>
      <c r="B119" s="42" t="s">
        <v>167</v>
      </c>
      <c r="C119" s="43"/>
      <c r="D119" s="43"/>
      <c r="E119" s="43"/>
      <c r="F119" s="43"/>
      <c r="G119" s="134"/>
      <c r="H119" s="134"/>
      <c r="I119" s="52">
        <v>28881456</v>
      </c>
      <c r="J119" s="52"/>
    </row>
    <row r="120" spans="1:10" ht="11.25" customHeight="1">
      <c r="A120" s="41"/>
      <c r="B120" s="151" t="s">
        <v>168</v>
      </c>
      <c r="C120" s="152"/>
      <c r="D120" s="152"/>
      <c r="E120" s="152"/>
      <c r="F120" s="152"/>
      <c r="G120" s="134"/>
      <c r="H120" s="134"/>
      <c r="I120" s="135">
        <f>I91+I92+I93+I98+I101+I102+I107+I110+I111+I112+I113+I118+I119</f>
        <v>521530387</v>
      </c>
      <c r="J120" s="135"/>
    </row>
    <row r="121" spans="1:10" ht="11.25" customHeight="1">
      <c r="A121" s="41"/>
      <c r="B121" s="53" t="s">
        <v>169</v>
      </c>
      <c r="C121" s="54"/>
      <c r="D121" s="54"/>
      <c r="E121" s="54"/>
      <c r="F121" s="54"/>
      <c r="G121" s="54"/>
      <c r="H121" s="54"/>
      <c r="I121" s="54"/>
      <c r="J121" s="55"/>
    </row>
    <row r="122" spans="1:10" ht="11.25" customHeight="1">
      <c r="A122" s="41"/>
      <c r="B122" s="146" t="s">
        <v>170</v>
      </c>
      <c r="C122" s="147"/>
      <c r="D122" s="147"/>
      <c r="E122" s="147"/>
      <c r="F122" s="147"/>
      <c r="G122" s="147"/>
      <c r="H122" s="147"/>
      <c r="I122" s="147"/>
      <c r="J122" s="148"/>
    </row>
    <row r="123" spans="1:10" ht="11.25" customHeight="1">
      <c r="A123" s="41"/>
      <c r="B123" s="42" t="s">
        <v>171</v>
      </c>
      <c r="C123" s="43"/>
      <c r="D123" s="43"/>
      <c r="E123" s="43"/>
      <c r="F123" s="43"/>
      <c r="G123" s="150"/>
      <c r="H123" s="150"/>
      <c r="I123" s="52">
        <v>167035433</v>
      </c>
      <c r="J123" s="52"/>
    </row>
    <row r="124" spans="1:10" ht="11.25" customHeight="1">
      <c r="A124" s="41"/>
      <c r="B124" s="42" t="s">
        <v>172</v>
      </c>
      <c r="C124" s="43"/>
      <c r="D124" s="43"/>
      <c r="E124" s="43"/>
      <c r="F124" s="43"/>
      <c r="G124" s="150"/>
      <c r="H124" s="150"/>
      <c r="I124" s="52">
        <v>29902</v>
      </c>
      <c r="J124" s="52"/>
    </row>
    <row r="125" spans="1:10" ht="11.25" customHeight="1">
      <c r="A125" s="41"/>
      <c r="B125" s="42" t="s">
        <v>173</v>
      </c>
      <c r="C125" s="43"/>
      <c r="D125" s="43"/>
      <c r="E125" s="43"/>
      <c r="F125" s="43"/>
      <c r="G125" s="150"/>
      <c r="H125" s="150"/>
      <c r="I125" s="52">
        <v>148865148</v>
      </c>
      <c r="J125" s="52"/>
    </row>
    <row r="126" spans="1:10" ht="11.25" customHeight="1">
      <c r="A126" s="41"/>
      <c r="B126" s="42" t="s">
        <v>174</v>
      </c>
      <c r="C126" s="43"/>
      <c r="D126" s="43"/>
      <c r="E126" s="43"/>
      <c r="F126" s="43"/>
      <c r="G126" s="150"/>
      <c r="H126" s="150"/>
      <c r="I126" s="52">
        <v>0</v>
      </c>
      <c r="J126" s="52"/>
    </row>
    <row r="127" spans="1:10" ht="11.25" customHeight="1">
      <c r="A127" s="41"/>
      <c r="B127" s="42" t="s">
        <v>175</v>
      </c>
      <c r="C127" s="43"/>
      <c r="D127" s="43"/>
      <c r="E127" s="43"/>
      <c r="F127" s="43"/>
      <c r="G127" s="150"/>
      <c r="H127" s="150"/>
      <c r="I127" s="52">
        <v>54790400</v>
      </c>
      <c r="J127" s="52"/>
    </row>
    <row r="128" spans="1:10" ht="11.25" customHeight="1">
      <c r="A128" s="41"/>
      <c r="B128" s="42" t="s">
        <v>176</v>
      </c>
      <c r="C128" s="43"/>
      <c r="D128" s="43"/>
      <c r="E128" s="43"/>
      <c r="F128" s="43"/>
      <c r="G128" s="150"/>
      <c r="H128" s="150"/>
      <c r="I128" s="52">
        <v>0</v>
      </c>
      <c r="J128" s="52"/>
    </row>
    <row r="129" spans="1:10" ht="11.25" customHeight="1">
      <c r="A129" s="41"/>
      <c r="B129" s="42" t="s">
        <v>220</v>
      </c>
      <c r="C129" s="43"/>
      <c r="D129" s="43"/>
      <c r="E129" s="43"/>
      <c r="F129" s="43"/>
      <c r="G129" s="150"/>
      <c r="H129" s="150"/>
      <c r="I129" s="52">
        <v>0</v>
      </c>
      <c r="J129" s="52"/>
    </row>
    <row r="130" spans="1:10" ht="11.25" customHeight="1">
      <c r="A130" s="41"/>
      <c r="B130" s="42" t="s">
        <v>177</v>
      </c>
      <c r="C130" s="43"/>
      <c r="D130" s="43"/>
      <c r="E130" s="43"/>
      <c r="F130" s="43"/>
      <c r="G130" s="150"/>
      <c r="H130" s="150"/>
      <c r="I130" s="52">
        <v>0</v>
      </c>
      <c r="J130" s="52"/>
    </row>
    <row r="131" spans="1:10" ht="11.25" customHeight="1">
      <c r="A131" s="41"/>
      <c r="B131" s="42" t="s">
        <v>219</v>
      </c>
      <c r="C131" s="43"/>
      <c r="D131" s="43"/>
      <c r="E131" s="43"/>
      <c r="F131" s="43"/>
      <c r="G131" s="150"/>
      <c r="H131" s="150"/>
      <c r="I131" s="52">
        <v>2149192</v>
      </c>
      <c r="J131" s="52"/>
    </row>
    <row r="132" spans="1:10" ht="11.25" customHeight="1">
      <c r="A132" s="41"/>
      <c r="B132" s="47" t="s">
        <v>178</v>
      </c>
      <c r="C132" s="48"/>
      <c r="D132" s="48"/>
      <c r="E132" s="48"/>
      <c r="F132" s="48"/>
      <c r="G132" s="150"/>
      <c r="H132" s="150"/>
      <c r="I132" s="52">
        <v>83062208</v>
      </c>
      <c r="J132" s="52"/>
    </row>
    <row r="133" spans="1:10" ht="11.25" customHeight="1">
      <c r="A133" s="41"/>
      <c r="B133" s="180" t="s">
        <v>179</v>
      </c>
      <c r="C133" s="181"/>
      <c r="D133" s="181"/>
      <c r="E133" s="181"/>
      <c r="F133" s="181"/>
      <c r="G133" s="150"/>
      <c r="H133" s="150"/>
      <c r="I133" s="135">
        <f>SUM(I123:J132)</f>
        <v>455932283</v>
      </c>
      <c r="J133" s="135"/>
    </row>
    <row r="134" spans="1:10" ht="11.25" customHeight="1">
      <c r="A134" s="41"/>
      <c r="B134" s="146" t="s">
        <v>180</v>
      </c>
      <c r="C134" s="147"/>
      <c r="D134" s="147"/>
      <c r="E134" s="147"/>
      <c r="F134" s="147"/>
      <c r="G134" s="147"/>
      <c r="H134" s="147"/>
      <c r="I134" s="147"/>
      <c r="J134" s="148"/>
    </row>
    <row r="135" spans="1:10" ht="11.25" customHeight="1">
      <c r="A135" s="41"/>
      <c r="B135" s="47" t="s">
        <v>181</v>
      </c>
      <c r="C135" s="48"/>
      <c r="D135" s="48"/>
      <c r="E135" s="48"/>
      <c r="F135" s="48"/>
      <c r="G135" s="176"/>
      <c r="H135" s="177"/>
      <c r="I135" s="177"/>
      <c r="J135" s="178"/>
    </row>
    <row r="136" spans="1:10" ht="11.25" customHeight="1">
      <c r="A136" s="41"/>
      <c r="B136" s="47" t="s">
        <v>182</v>
      </c>
      <c r="C136" s="48"/>
      <c r="D136" s="48"/>
      <c r="E136" s="48"/>
      <c r="F136" s="48"/>
      <c r="G136" s="52"/>
      <c r="H136" s="52"/>
      <c r="I136" s="52">
        <v>60000000</v>
      </c>
      <c r="J136" s="52"/>
    </row>
    <row r="137" spans="1:10" ht="11.25" customHeight="1">
      <c r="A137" s="41"/>
      <c r="B137" s="47" t="s">
        <v>183</v>
      </c>
      <c r="C137" s="48"/>
      <c r="D137" s="48"/>
      <c r="E137" s="48"/>
      <c r="F137" s="48"/>
      <c r="G137" s="52"/>
      <c r="H137" s="52"/>
      <c r="I137" s="52">
        <v>0</v>
      </c>
      <c r="J137" s="52"/>
    </row>
    <row r="138" spans="1:10" ht="11.25" customHeight="1">
      <c r="A138" s="41"/>
      <c r="B138" s="42" t="s">
        <v>184</v>
      </c>
      <c r="C138" s="43"/>
      <c r="D138" s="43"/>
      <c r="E138" s="43"/>
      <c r="F138" s="43"/>
      <c r="G138" s="52"/>
      <c r="H138" s="52"/>
      <c r="I138" s="52">
        <v>1273780</v>
      </c>
      <c r="J138" s="52"/>
    </row>
    <row r="139" spans="1:10">
      <c r="A139" s="41"/>
      <c r="B139" s="42" t="s">
        <v>185</v>
      </c>
      <c r="C139" s="43"/>
      <c r="D139" s="43"/>
      <c r="E139" s="43"/>
      <c r="F139" s="43"/>
      <c r="G139" s="153"/>
      <c r="H139" s="154"/>
      <c r="I139" s="154"/>
      <c r="J139" s="155"/>
    </row>
    <row r="140" spans="1:10" ht="11.25" customHeight="1">
      <c r="A140" s="41"/>
      <c r="B140" s="42" t="s">
        <v>186</v>
      </c>
      <c r="C140" s="43"/>
      <c r="D140" s="43"/>
      <c r="E140" s="43"/>
      <c r="F140" s="43"/>
      <c r="G140" s="52"/>
      <c r="H140" s="52"/>
      <c r="I140" s="52">
        <v>1730744</v>
      </c>
      <c r="J140" s="52"/>
    </row>
    <row r="141" spans="1:10" ht="11.25" customHeight="1">
      <c r="A141" s="41"/>
      <c r="B141" s="42" t="s">
        <v>187</v>
      </c>
      <c r="C141" s="43"/>
      <c r="D141" s="43"/>
      <c r="E141" s="43"/>
      <c r="F141" s="43"/>
      <c r="G141" s="52"/>
      <c r="H141" s="52"/>
      <c r="I141" s="52">
        <v>0</v>
      </c>
      <c r="J141" s="52"/>
    </row>
    <row r="142" spans="1:10" ht="11.25" customHeight="1">
      <c r="A142" s="41"/>
      <c r="B142" s="42" t="s">
        <v>188</v>
      </c>
      <c r="C142" s="43"/>
      <c r="D142" s="43"/>
      <c r="E142" s="43"/>
      <c r="F142" s="43"/>
      <c r="G142" s="52"/>
      <c r="H142" s="52"/>
      <c r="I142" s="52">
        <v>539295</v>
      </c>
      <c r="J142" s="52"/>
    </row>
    <row r="143" spans="1:10" ht="11.25" customHeight="1">
      <c r="A143" s="41"/>
      <c r="B143" s="42" t="s">
        <v>189</v>
      </c>
      <c r="C143" s="43"/>
      <c r="D143" s="43"/>
      <c r="E143" s="43"/>
      <c r="F143" s="43"/>
      <c r="G143" s="52"/>
      <c r="H143" s="52"/>
      <c r="I143" s="52">
        <v>2054285</v>
      </c>
      <c r="J143" s="52"/>
    </row>
    <row r="144" spans="1:10" ht="11.25" customHeight="1">
      <c r="A144" s="41"/>
      <c r="B144" s="151" t="s">
        <v>190</v>
      </c>
      <c r="C144" s="152"/>
      <c r="D144" s="152"/>
      <c r="E144" s="152"/>
      <c r="F144" s="152"/>
      <c r="G144" s="52"/>
      <c r="H144" s="52"/>
      <c r="I144" s="135">
        <f>I136+I137+I138+I140+I141+I142+I143</f>
        <v>65598104</v>
      </c>
      <c r="J144" s="135"/>
    </row>
    <row r="145" spans="1:10" ht="11.25" customHeight="1" thickBot="1">
      <c r="A145" s="41"/>
      <c r="B145" s="151" t="s">
        <v>191</v>
      </c>
      <c r="C145" s="152"/>
      <c r="D145" s="152"/>
      <c r="E145" s="152"/>
      <c r="F145" s="152"/>
      <c r="G145" s="52"/>
      <c r="H145" s="52"/>
      <c r="I145" s="135">
        <f>I144+I133</f>
        <v>521530387</v>
      </c>
      <c r="J145" s="135"/>
    </row>
    <row r="146" spans="1:10">
      <c r="A146" s="28">
        <v>12</v>
      </c>
      <c r="B146" s="33" t="s">
        <v>192</v>
      </c>
      <c r="C146" s="33"/>
      <c r="D146" s="33"/>
      <c r="E146" s="33"/>
      <c r="F146" s="33"/>
      <c r="G146" s="33"/>
      <c r="H146" s="33"/>
      <c r="I146" s="33"/>
      <c r="J146" s="34"/>
    </row>
    <row r="147" spans="1:10" ht="11.25" customHeight="1">
      <c r="A147" s="29"/>
      <c r="B147" s="53" t="s">
        <v>140</v>
      </c>
      <c r="C147" s="159"/>
      <c r="D147" s="159"/>
      <c r="E147" s="159"/>
      <c r="F147" s="160"/>
      <c r="G147" s="53" t="s">
        <v>13</v>
      </c>
      <c r="H147" s="159"/>
      <c r="I147" s="159"/>
      <c r="J147" s="161"/>
    </row>
    <row r="148" spans="1:10" ht="11.25" customHeight="1">
      <c r="A148" s="29"/>
      <c r="B148" s="146" t="s">
        <v>193</v>
      </c>
      <c r="C148" s="147"/>
      <c r="D148" s="147"/>
      <c r="E148" s="147"/>
      <c r="F148" s="147"/>
      <c r="G148" s="147"/>
      <c r="H148" s="147"/>
      <c r="I148" s="147"/>
      <c r="J148" s="148"/>
    </row>
    <row r="149" spans="1:10" ht="11.25" customHeight="1">
      <c r="A149" s="29"/>
      <c r="B149" s="42" t="s">
        <v>202</v>
      </c>
      <c r="C149" s="43"/>
      <c r="D149" s="43"/>
      <c r="E149" s="43"/>
      <c r="F149" s="43"/>
      <c r="G149" s="156">
        <v>328</v>
      </c>
      <c r="H149" s="157"/>
      <c r="I149" s="157"/>
      <c r="J149" s="158"/>
    </row>
    <row r="150" spans="1:10" ht="11.25" customHeight="1">
      <c r="A150" s="29"/>
      <c r="B150" s="42" t="s">
        <v>203</v>
      </c>
      <c r="C150" s="43"/>
      <c r="D150" s="43"/>
      <c r="E150" s="43"/>
      <c r="F150" s="43"/>
      <c r="G150" s="52">
        <v>1826289</v>
      </c>
      <c r="H150" s="52"/>
      <c r="I150" s="52"/>
      <c r="J150" s="52"/>
    </row>
    <row r="151" spans="1:10" ht="11.25" customHeight="1">
      <c r="A151" s="29"/>
      <c r="B151" s="42" t="s">
        <v>204</v>
      </c>
      <c r="C151" s="43"/>
      <c r="D151" s="43"/>
      <c r="E151" s="43"/>
      <c r="F151" s="43"/>
      <c r="G151" s="156">
        <v>0</v>
      </c>
      <c r="H151" s="157"/>
      <c r="I151" s="157"/>
      <c r="J151" s="158"/>
    </row>
    <row r="152" spans="1:10" ht="11.25" customHeight="1">
      <c r="A152" s="29"/>
      <c r="B152" s="42" t="s">
        <v>205</v>
      </c>
      <c r="C152" s="43"/>
      <c r="D152" s="43"/>
      <c r="E152" s="43"/>
      <c r="F152" s="43"/>
      <c r="G152" s="52">
        <v>92515</v>
      </c>
      <c r="H152" s="52"/>
      <c r="I152" s="52"/>
      <c r="J152" s="52"/>
    </row>
    <row r="153" spans="1:10" ht="11.25" customHeight="1">
      <c r="A153" s="29"/>
      <c r="B153" s="42" t="s">
        <v>206</v>
      </c>
      <c r="C153" s="43"/>
      <c r="D153" s="43"/>
      <c r="E153" s="43"/>
      <c r="F153" s="43"/>
      <c r="G153" s="156">
        <v>0</v>
      </c>
      <c r="H153" s="157"/>
      <c r="I153" s="157"/>
      <c r="J153" s="158"/>
    </row>
    <row r="154" spans="1:10" ht="11.25" customHeight="1">
      <c r="A154" s="29"/>
      <c r="B154" s="42" t="s">
        <v>207</v>
      </c>
      <c r="C154" s="43"/>
      <c r="D154" s="43"/>
      <c r="E154" s="43"/>
      <c r="F154" s="43"/>
      <c r="G154" s="52">
        <v>0</v>
      </c>
      <c r="H154" s="52"/>
      <c r="I154" s="52"/>
      <c r="J154" s="52"/>
    </row>
    <row r="155" spans="1:10" ht="11.25" customHeight="1">
      <c r="A155" s="29"/>
      <c r="B155" s="42" t="s">
        <v>208</v>
      </c>
      <c r="C155" s="43"/>
      <c r="D155" s="43"/>
      <c r="E155" s="43"/>
      <c r="F155" s="43"/>
      <c r="G155" s="156">
        <v>0</v>
      </c>
      <c r="H155" s="157"/>
      <c r="I155" s="157"/>
      <c r="J155" s="158"/>
    </row>
    <row r="156" spans="1:10" ht="11.25" customHeight="1">
      <c r="A156" s="29"/>
      <c r="B156" s="42" t="s">
        <v>209</v>
      </c>
      <c r="C156" s="43"/>
      <c r="D156" s="43"/>
      <c r="E156" s="43"/>
      <c r="F156" s="43"/>
      <c r="G156" s="52">
        <v>24555031</v>
      </c>
      <c r="H156" s="52"/>
      <c r="I156" s="52"/>
      <c r="J156" s="52"/>
    </row>
    <row r="157" spans="1:10" ht="11.25" customHeight="1">
      <c r="A157" s="29"/>
      <c r="B157" s="42" t="s">
        <v>339</v>
      </c>
      <c r="C157" s="43"/>
      <c r="D157" s="43"/>
      <c r="E157" s="43"/>
      <c r="F157" s="43"/>
      <c r="G157" s="156">
        <v>61478</v>
      </c>
      <c r="H157" s="157"/>
      <c r="I157" s="157"/>
      <c r="J157" s="158"/>
    </row>
    <row r="158" spans="1:10" ht="11.25" customHeight="1">
      <c r="A158" s="29"/>
      <c r="B158" s="42" t="s">
        <v>210</v>
      </c>
      <c r="C158" s="43"/>
      <c r="D158" s="43"/>
      <c r="E158" s="43"/>
      <c r="F158" s="43"/>
      <c r="G158" s="52">
        <v>7054457</v>
      </c>
      <c r="H158" s="52"/>
      <c r="I158" s="52"/>
      <c r="J158" s="52"/>
    </row>
    <row r="159" spans="1:10" ht="11.25" customHeight="1">
      <c r="A159" s="29"/>
      <c r="B159" s="151" t="s">
        <v>211</v>
      </c>
      <c r="C159" s="152"/>
      <c r="D159" s="152"/>
      <c r="E159" s="152"/>
      <c r="F159" s="152"/>
      <c r="G159" s="162">
        <f>SUM(G149:J158)</f>
        <v>33590098</v>
      </c>
      <c r="H159" s="163"/>
      <c r="I159" s="163"/>
      <c r="J159" s="164"/>
    </row>
    <row r="160" spans="1:10" ht="11.25" customHeight="1">
      <c r="A160" s="29"/>
      <c r="B160" s="146" t="s">
        <v>212</v>
      </c>
      <c r="C160" s="147"/>
      <c r="D160" s="147"/>
      <c r="E160" s="147"/>
      <c r="F160" s="147"/>
      <c r="G160" s="147"/>
      <c r="H160" s="147"/>
      <c r="I160" s="147"/>
      <c r="J160" s="148"/>
    </row>
    <row r="161" spans="1:10">
      <c r="A161" s="29"/>
      <c r="B161" s="42" t="s">
        <v>213</v>
      </c>
      <c r="C161" s="43"/>
      <c r="D161" s="43"/>
      <c r="E161" s="43"/>
      <c r="F161" s="43"/>
      <c r="G161" s="156">
        <v>1152483</v>
      </c>
      <c r="H161" s="157"/>
      <c r="I161" s="157"/>
      <c r="J161" s="158"/>
    </row>
    <row r="162" spans="1:10">
      <c r="A162" s="29"/>
      <c r="B162" s="42" t="s">
        <v>214</v>
      </c>
      <c r="C162" s="43"/>
      <c r="D162" s="43"/>
      <c r="E162" s="43"/>
      <c r="F162" s="43"/>
      <c r="G162" s="52">
        <v>261781</v>
      </c>
      <c r="H162" s="52"/>
      <c r="I162" s="52"/>
      <c r="J162" s="52"/>
    </row>
    <row r="163" spans="1:10">
      <c r="A163" s="29"/>
      <c r="B163" s="42" t="s">
        <v>215</v>
      </c>
      <c r="C163" s="43"/>
      <c r="D163" s="43"/>
      <c r="E163" s="43"/>
      <c r="F163" s="43"/>
      <c r="G163" s="156">
        <v>16006464</v>
      </c>
      <c r="H163" s="157"/>
      <c r="I163" s="157"/>
      <c r="J163" s="158"/>
    </row>
    <row r="164" spans="1:10">
      <c r="A164" s="29"/>
      <c r="B164" s="42" t="s">
        <v>216</v>
      </c>
      <c r="C164" s="43"/>
      <c r="D164" s="43"/>
      <c r="E164" s="43"/>
      <c r="F164" s="43"/>
      <c r="G164" s="52">
        <v>0</v>
      </c>
      <c r="H164" s="52"/>
      <c r="I164" s="52"/>
      <c r="J164" s="52"/>
    </row>
    <row r="165" spans="1:10">
      <c r="A165" s="29"/>
      <c r="B165" s="42" t="s">
        <v>217</v>
      </c>
      <c r="C165" s="43"/>
      <c r="D165" s="43"/>
      <c r="E165" s="43"/>
      <c r="F165" s="43"/>
      <c r="G165" s="156">
        <v>3692473</v>
      </c>
      <c r="H165" s="157"/>
      <c r="I165" s="157"/>
      <c r="J165" s="158"/>
    </row>
    <row r="166" spans="1:10">
      <c r="A166" s="29"/>
      <c r="B166" s="151" t="s">
        <v>218</v>
      </c>
      <c r="C166" s="152"/>
      <c r="D166" s="152"/>
      <c r="E166" s="152"/>
      <c r="F166" s="152"/>
      <c r="G166" s="135">
        <f>SUM(G161:J165)</f>
        <v>21113201</v>
      </c>
      <c r="H166" s="135"/>
      <c r="I166" s="135"/>
      <c r="J166" s="135"/>
    </row>
    <row r="167" spans="1:10">
      <c r="A167" s="29"/>
      <c r="B167" s="42" t="s">
        <v>221</v>
      </c>
      <c r="C167" s="43"/>
      <c r="D167" s="43"/>
      <c r="E167" s="43"/>
      <c r="F167" s="43"/>
      <c r="G167" s="156">
        <v>0</v>
      </c>
      <c r="H167" s="157"/>
      <c r="I167" s="157"/>
      <c r="J167" s="158"/>
    </row>
    <row r="168" spans="1:10">
      <c r="A168" s="29"/>
      <c r="B168" s="42" t="s">
        <v>222</v>
      </c>
      <c r="C168" s="43"/>
      <c r="D168" s="43"/>
      <c r="E168" s="43"/>
      <c r="F168" s="43"/>
      <c r="G168" s="52">
        <v>0</v>
      </c>
      <c r="H168" s="52"/>
      <c r="I168" s="52"/>
      <c r="J168" s="52"/>
    </row>
    <row r="169" spans="1:10">
      <c r="A169" s="29"/>
      <c r="B169" s="42" t="s">
        <v>223</v>
      </c>
      <c r="C169" s="43"/>
      <c r="D169" s="43"/>
      <c r="E169" s="43"/>
      <c r="F169" s="43"/>
      <c r="G169" s="156">
        <v>2587918</v>
      </c>
      <c r="H169" s="157"/>
      <c r="I169" s="157"/>
      <c r="J169" s="158"/>
    </row>
    <row r="170" spans="1:10">
      <c r="A170" s="29"/>
      <c r="B170" s="151" t="s">
        <v>224</v>
      </c>
      <c r="C170" s="152"/>
      <c r="D170" s="152"/>
      <c r="E170" s="152"/>
      <c r="F170" s="152"/>
      <c r="G170" s="135">
        <f>SUM(G167:J169)</f>
        <v>2587918</v>
      </c>
      <c r="H170" s="135"/>
      <c r="I170" s="135"/>
      <c r="J170" s="135"/>
    </row>
    <row r="171" spans="1:10">
      <c r="A171" s="29"/>
      <c r="B171" s="151" t="s">
        <v>225</v>
      </c>
      <c r="C171" s="152"/>
      <c r="D171" s="152"/>
      <c r="E171" s="152"/>
      <c r="F171" s="152"/>
      <c r="G171" s="162">
        <f>G166+G170</f>
        <v>23701119</v>
      </c>
      <c r="H171" s="163"/>
      <c r="I171" s="163"/>
      <c r="J171" s="164"/>
    </row>
    <row r="172" spans="1:10" ht="23.25" customHeight="1">
      <c r="A172" s="29"/>
      <c r="B172" s="166" t="s">
        <v>226</v>
      </c>
      <c r="C172" s="167"/>
      <c r="D172" s="167"/>
      <c r="E172" s="167"/>
      <c r="F172" s="167"/>
      <c r="G172" s="168">
        <f>SUM(G173:J174)</f>
        <v>9888979</v>
      </c>
      <c r="H172" s="168"/>
      <c r="I172" s="168"/>
      <c r="J172" s="168"/>
    </row>
    <row r="173" spans="1:10">
      <c r="A173" s="29"/>
      <c r="B173" s="42" t="s">
        <v>227</v>
      </c>
      <c r="C173" s="43"/>
      <c r="D173" s="43"/>
      <c r="E173" s="43"/>
      <c r="F173" s="43"/>
      <c r="G173" s="52">
        <v>35094</v>
      </c>
      <c r="H173" s="52"/>
      <c r="I173" s="52"/>
      <c r="J173" s="52"/>
    </row>
    <row r="174" spans="1:10" ht="21.75" customHeight="1">
      <c r="A174" s="29"/>
      <c r="B174" s="42" t="s">
        <v>228</v>
      </c>
      <c r="C174" s="43"/>
      <c r="D174" s="43"/>
      <c r="E174" s="43"/>
      <c r="F174" s="43"/>
      <c r="G174" s="52">
        <v>9853885</v>
      </c>
      <c r="H174" s="52"/>
      <c r="I174" s="52"/>
      <c r="J174" s="52"/>
    </row>
    <row r="175" spans="1:10">
      <c r="A175" s="29"/>
      <c r="B175" s="146" t="s">
        <v>341</v>
      </c>
      <c r="C175" s="147"/>
      <c r="D175" s="147"/>
      <c r="E175" s="147"/>
      <c r="F175" s="147"/>
      <c r="G175" s="147"/>
      <c r="H175" s="147"/>
      <c r="I175" s="147"/>
      <c r="J175" s="148"/>
    </row>
    <row r="176" spans="1:10">
      <c r="A176" s="29"/>
      <c r="B176" s="42" t="s">
        <v>229</v>
      </c>
      <c r="C176" s="43"/>
      <c r="D176" s="43"/>
      <c r="E176" s="43"/>
      <c r="F176" s="43"/>
      <c r="G176" s="52">
        <v>25381120</v>
      </c>
      <c r="H176" s="52"/>
      <c r="I176" s="52"/>
      <c r="J176" s="52"/>
    </row>
    <row r="177" spans="1:10">
      <c r="A177" s="29"/>
      <c r="B177" s="42" t="s">
        <v>230</v>
      </c>
      <c r="C177" s="43"/>
      <c r="D177" s="43"/>
      <c r="E177" s="43"/>
      <c r="F177" s="43"/>
      <c r="G177" s="52">
        <v>3430061</v>
      </c>
      <c r="H177" s="52"/>
      <c r="I177" s="52"/>
      <c r="J177" s="52"/>
    </row>
    <row r="178" spans="1:10">
      <c r="A178" s="29"/>
      <c r="B178" s="42" t="s">
        <v>231</v>
      </c>
      <c r="C178" s="43"/>
      <c r="D178" s="43"/>
      <c r="E178" s="43"/>
      <c r="F178" s="43"/>
      <c r="G178" s="156">
        <v>0</v>
      </c>
      <c r="H178" s="157"/>
      <c r="I178" s="157"/>
      <c r="J178" s="158"/>
    </row>
    <row r="179" spans="1:10" ht="11.25" customHeight="1">
      <c r="A179" s="29"/>
      <c r="B179" s="42" t="s">
        <v>232</v>
      </c>
      <c r="C179" s="43"/>
      <c r="D179" s="43"/>
      <c r="E179" s="43"/>
      <c r="F179" s="43"/>
      <c r="G179" s="52">
        <v>2763976</v>
      </c>
      <c r="H179" s="52"/>
      <c r="I179" s="52"/>
      <c r="J179" s="52"/>
    </row>
    <row r="180" spans="1:10" ht="11.25" customHeight="1">
      <c r="A180" s="29"/>
      <c r="B180" s="165" t="s">
        <v>342</v>
      </c>
      <c r="C180" s="165"/>
      <c r="D180" s="165"/>
      <c r="E180" s="165"/>
      <c r="F180" s="165"/>
      <c r="G180" s="156">
        <v>2362516</v>
      </c>
      <c r="H180" s="157"/>
      <c r="I180" s="157"/>
      <c r="J180" s="158"/>
    </row>
    <row r="181" spans="1:10" ht="11.25" customHeight="1">
      <c r="A181" s="29"/>
      <c r="B181" s="179" t="s">
        <v>343</v>
      </c>
      <c r="C181" s="179"/>
      <c r="D181" s="179"/>
      <c r="E181" s="179"/>
      <c r="F181" s="179"/>
      <c r="G181" s="135">
        <f>SUM(G176:J180)</f>
        <v>33937673</v>
      </c>
      <c r="H181" s="135"/>
      <c r="I181" s="135"/>
      <c r="J181" s="135"/>
    </row>
    <row r="182" spans="1:10" ht="11.25" customHeight="1">
      <c r="A182" s="29"/>
      <c r="B182" s="146" t="s">
        <v>233</v>
      </c>
      <c r="C182" s="147"/>
      <c r="D182" s="147"/>
      <c r="E182" s="147"/>
      <c r="F182" s="147"/>
      <c r="G182" s="147"/>
      <c r="H182" s="147"/>
      <c r="I182" s="147"/>
      <c r="J182" s="148"/>
    </row>
    <row r="183" spans="1:10" ht="11.25" customHeight="1">
      <c r="A183" s="29"/>
      <c r="B183" s="42" t="s">
        <v>234</v>
      </c>
      <c r="C183" s="43"/>
      <c r="D183" s="43"/>
      <c r="E183" s="43"/>
      <c r="F183" s="43"/>
      <c r="G183" s="52">
        <v>2680070</v>
      </c>
      <c r="H183" s="52"/>
      <c r="I183" s="52"/>
      <c r="J183" s="52"/>
    </row>
    <row r="184" spans="1:10" ht="11.25" customHeight="1">
      <c r="A184" s="29"/>
      <c r="B184" s="42" t="s">
        <v>340</v>
      </c>
      <c r="C184" s="43"/>
      <c r="D184" s="43"/>
      <c r="E184" s="43"/>
      <c r="F184" s="43"/>
      <c r="G184" s="52">
        <v>1321079</v>
      </c>
      <c r="H184" s="52"/>
      <c r="I184" s="52"/>
      <c r="J184" s="52"/>
    </row>
    <row r="185" spans="1:10" ht="11.25" customHeight="1">
      <c r="A185" s="29"/>
      <c r="B185" s="42" t="s">
        <v>235</v>
      </c>
      <c r="C185" s="43"/>
      <c r="D185" s="43"/>
      <c r="E185" s="43"/>
      <c r="F185" s="43"/>
      <c r="G185" s="156">
        <v>0</v>
      </c>
      <c r="H185" s="157"/>
      <c r="I185" s="157"/>
      <c r="J185" s="158"/>
    </row>
    <row r="186" spans="1:10" ht="11.25" customHeight="1">
      <c r="A186" s="29"/>
      <c r="B186" s="42" t="s">
        <v>236</v>
      </c>
      <c r="C186" s="43"/>
      <c r="D186" s="43"/>
      <c r="E186" s="43"/>
      <c r="F186" s="43"/>
      <c r="G186" s="52">
        <v>626111</v>
      </c>
      <c r="H186" s="52"/>
      <c r="I186" s="52"/>
      <c r="J186" s="52"/>
    </row>
    <row r="187" spans="1:10" ht="11.25" customHeight="1">
      <c r="A187" s="29"/>
      <c r="B187" s="165" t="s">
        <v>344</v>
      </c>
      <c r="C187" s="165"/>
      <c r="D187" s="165"/>
      <c r="E187" s="165"/>
      <c r="F187" s="165"/>
      <c r="G187" s="156">
        <v>57605</v>
      </c>
      <c r="H187" s="157"/>
      <c r="I187" s="157"/>
      <c r="J187" s="158"/>
    </row>
    <row r="188" spans="1:10" ht="11.25" customHeight="1">
      <c r="A188" s="29"/>
      <c r="B188" s="179" t="s">
        <v>345</v>
      </c>
      <c r="C188" s="179"/>
      <c r="D188" s="179"/>
      <c r="E188" s="179"/>
      <c r="F188" s="179"/>
      <c r="G188" s="135">
        <f>SUM(G183:J187)</f>
        <v>4684865</v>
      </c>
      <c r="H188" s="135"/>
      <c r="I188" s="135"/>
      <c r="J188" s="135"/>
    </row>
    <row r="189" spans="1:10" ht="11.25" customHeight="1">
      <c r="A189" s="29"/>
      <c r="B189" s="166" t="s">
        <v>237</v>
      </c>
      <c r="C189" s="167"/>
      <c r="D189" s="167"/>
      <c r="E189" s="167"/>
      <c r="F189" s="167"/>
      <c r="G189" s="173">
        <f>G159-G171-G173+G181-G188</f>
        <v>39106693</v>
      </c>
      <c r="H189" s="174"/>
      <c r="I189" s="174"/>
      <c r="J189" s="175"/>
    </row>
    <row r="190" spans="1:10" ht="11.25" customHeight="1">
      <c r="A190" s="29"/>
      <c r="B190" s="146" t="s">
        <v>238</v>
      </c>
      <c r="C190" s="147"/>
      <c r="D190" s="147"/>
      <c r="E190" s="147"/>
      <c r="F190" s="147"/>
      <c r="G190" s="147"/>
      <c r="H190" s="147"/>
      <c r="I190" s="147"/>
      <c r="J190" s="148"/>
    </row>
    <row r="191" spans="1:10" ht="11.25" customHeight="1">
      <c r="A191" s="29"/>
      <c r="B191" s="42" t="s">
        <v>239</v>
      </c>
      <c r="C191" s="43"/>
      <c r="D191" s="43"/>
      <c r="E191" s="43"/>
      <c r="F191" s="43"/>
      <c r="G191" s="156">
        <v>10866483</v>
      </c>
      <c r="H191" s="157"/>
      <c r="I191" s="157"/>
      <c r="J191" s="158"/>
    </row>
    <row r="192" spans="1:10" ht="11.25" customHeight="1">
      <c r="A192" s="29"/>
      <c r="B192" s="42" t="s">
        <v>240</v>
      </c>
      <c r="C192" s="43"/>
      <c r="D192" s="43"/>
      <c r="E192" s="43"/>
      <c r="F192" s="43"/>
      <c r="G192" s="52">
        <v>4558585</v>
      </c>
      <c r="H192" s="52"/>
      <c r="I192" s="52"/>
      <c r="J192" s="52"/>
    </row>
    <row r="193" spans="1:10" ht="11.25" customHeight="1">
      <c r="A193" s="29"/>
      <c r="B193" s="42" t="s">
        <v>241</v>
      </c>
      <c r="C193" s="43"/>
      <c r="D193" s="43"/>
      <c r="E193" s="43"/>
      <c r="F193" s="43"/>
      <c r="G193" s="156">
        <v>342866</v>
      </c>
      <c r="H193" s="157"/>
      <c r="I193" s="157"/>
      <c r="J193" s="158"/>
    </row>
    <row r="194" spans="1:10" ht="11.25" customHeight="1">
      <c r="A194" s="29"/>
      <c r="B194" s="42" t="s">
        <v>242</v>
      </c>
      <c r="C194" s="43"/>
      <c r="D194" s="43"/>
      <c r="E194" s="43"/>
      <c r="F194" s="43"/>
      <c r="G194" s="52">
        <v>1798287</v>
      </c>
      <c r="H194" s="52"/>
      <c r="I194" s="52"/>
      <c r="J194" s="52"/>
    </row>
    <row r="195" spans="1:10" ht="11.25" customHeight="1">
      <c r="A195" s="29"/>
      <c r="B195" s="42" t="s">
        <v>243</v>
      </c>
      <c r="C195" s="43"/>
      <c r="D195" s="43"/>
      <c r="E195" s="43"/>
      <c r="F195" s="43"/>
      <c r="G195" s="156">
        <v>1874853</v>
      </c>
      <c r="H195" s="157"/>
      <c r="I195" s="157"/>
      <c r="J195" s="158"/>
    </row>
    <row r="196" spans="1:10" ht="11.25" customHeight="1">
      <c r="A196" s="29"/>
      <c r="B196" s="42" t="s">
        <v>244</v>
      </c>
      <c r="C196" s="43"/>
      <c r="D196" s="43"/>
      <c r="E196" s="43"/>
      <c r="F196" s="43"/>
      <c r="G196" s="52">
        <v>2980199</v>
      </c>
      <c r="H196" s="52"/>
      <c r="I196" s="52"/>
      <c r="J196" s="52"/>
    </row>
    <row r="197" spans="1:10" ht="11.25" customHeight="1">
      <c r="A197" s="29"/>
      <c r="B197" s="42" t="s">
        <v>245</v>
      </c>
      <c r="C197" s="43"/>
      <c r="D197" s="43"/>
      <c r="E197" s="43"/>
      <c r="F197" s="43"/>
      <c r="G197" s="156">
        <v>4876299</v>
      </c>
      <c r="H197" s="157"/>
      <c r="I197" s="157"/>
      <c r="J197" s="158"/>
    </row>
    <row r="198" spans="1:10" ht="11.25" customHeight="1">
      <c r="A198" s="29"/>
      <c r="B198" s="151" t="s">
        <v>246</v>
      </c>
      <c r="C198" s="152"/>
      <c r="D198" s="152"/>
      <c r="E198" s="152"/>
      <c r="F198" s="152"/>
      <c r="G198" s="52">
        <f>SUM(G191:J197)</f>
        <v>27297572</v>
      </c>
      <c r="H198" s="52"/>
      <c r="I198" s="52"/>
      <c r="J198" s="52"/>
    </row>
    <row r="199" spans="1:10" ht="11.25" customHeight="1">
      <c r="A199" s="29"/>
      <c r="B199" s="166" t="s">
        <v>247</v>
      </c>
      <c r="C199" s="167"/>
      <c r="D199" s="167"/>
      <c r="E199" s="167"/>
      <c r="F199" s="167"/>
      <c r="G199" s="173">
        <v>95035</v>
      </c>
      <c r="H199" s="174"/>
      <c r="I199" s="174"/>
      <c r="J199" s="175"/>
    </row>
    <row r="200" spans="1:10" ht="11.25" customHeight="1">
      <c r="A200" s="29"/>
      <c r="B200" s="166" t="s">
        <v>248</v>
      </c>
      <c r="C200" s="167"/>
      <c r="D200" s="167"/>
      <c r="E200" s="167"/>
      <c r="F200" s="167"/>
      <c r="G200" s="173">
        <f>G189-G198-G199</f>
        <v>11714086</v>
      </c>
      <c r="H200" s="174"/>
      <c r="I200" s="174"/>
      <c r="J200" s="175"/>
    </row>
    <row r="201" spans="1:10" ht="11.25" customHeight="1">
      <c r="A201" s="29"/>
      <c r="B201" s="42" t="s">
        <v>249</v>
      </c>
      <c r="C201" s="43"/>
      <c r="D201" s="43"/>
      <c r="E201" s="43"/>
      <c r="F201" s="43"/>
      <c r="G201" s="52">
        <v>2233938</v>
      </c>
      <c r="H201" s="52"/>
      <c r="I201" s="52"/>
      <c r="J201" s="52"/>
    </row>
    <row r="202" spans="1:10" ht="11.25" customHeight="1">
      <c r="A202" s="29"/>
      <c r="B202" s="166" t="s">
        <v>250</v>
      </c>
      <c r="C202" s="167"/>
      <c r="D202" s="167"/>
      <c r="E202" s="167"/>
      <c r="F202" s="167"/>
      <c r="G202" s="173">
        <f>G200-G201</f>
        <v>9480148</v>
      </c>
      <c r="H202" s="174"/>
      <c r="I202" s="174"/>
      <c r="J202" s="175"/>
    </row>
    <row r="203" spans="1:10" ht="11.25" customHeight="1">
      <c r="A203" s="29"/>
      <c r="B203" s="42" t="s">
        <v>251</v>
      </c>
      <c r="C203" s="43"/>
      <c r="D203" s="43"/>
      <c r="E203" s="43"/>
      <c r="F203" s="43"/>
      <c r="G203" s="52">
        <v>0</v>
      </c>
      <c r="H203" s="52"/>
      <c r="I203" s="52"/>
      <c r="J203" s="52"/>
    </row>
    <row r="204" spans="1:10" ht="12" customHeight="1">
      <c r="A204" s="29"/>
      <c r="B204" s="42" t="s">
        <v>252</v>
      </c>
      <c r="C204" s="43"/>
      <c r="D204" s="43"/>
      <c r="E204" s="43"/>
      <c r="F204" s="43"/>
      <c r="G204" s="52">
        <v>0</v>
      </c>
      <c r="H204" s="52"/>
      <c r="I204" s="52"/>
      <c r="J204" s="52"/>
    </row>
    <row r="205" spans="1:10" ht="12" customHeight="1" thickBot="1">
      <c r="A205" s="30"/>
      <c r="B205" s="166" t="s">
        <v>253</v>
      </c>
      <c r="C205" s="167"/>
      <c r="D205" s="167"/>
      <c r="E205" s="167"/>
      <c r="F205" s="167"/>
      <c r="G205" s="168">
        <f>G202</f>
        <v>9480148</v>
      </c>
      <c r="H205" s="168"/>
      <c r="I205" s="168"/>
      <c r="J205" s="168"/>
    </row>
    <row r="206" spans="1:10">
      <c r="A206" s="40">
        <v>13</v>
      </c>
      <c r="B206" s="124" t="s">
        <v>254</v>
      </c>
      <c r="C206" s="33"/>
      <c r="D206" s="33"/>
      <c r="E206" s="33"/>
      <c r="F206" s="33"/>
      <c r="G206" s="33"/>
      <c r="H206" s="33"/>
      <c r="I206" s="33"/>
      <c r="J206" s="34"/>
    </row>
    <row r="207" spans="1:10">
      <c r="A207" s="41"/>
      <c r="B207" s="81" t="s">
        <v>346</v>
      </c>
      <c r="C207" s="82"/>
      <c r="D207" s="83"/>
      <c r="E207" s="56" t="s">
        <v>199</v>
      </c>
      <c r="F207" s="57"/>
      <c r="G207" s="57"/>
      <c r="H207" s="57"/>
      <c r="I207" s="57"/>
      <c r="J207" s="58"/>
    </row>
    <row r="208" spans="1:10">
      <c r="A208" s="41"/>
      <c r="B208" s="81" t="s">
        <v>255</v>
      </c>
      <c r="C208" s="82"/>
      <c r="D208" s="83"/>
      <c r="E208" s="56" t="s">
        <v>200</v>
      </c>
      <c r="F208" s="57"/>
      <c r="G208" s="57"/>
      <c r="H208" s="57"/>
      <c r="I208" s="57"/>
      <c r="J208" s="58"/>
    </row>
    <row r="209" spans="1:10">
      <c r="A209" s="41"/>
      <c r="B209" s="81" t="s">
        <v>256</v>
      </c>
      <c r="C209" s="82"/>
      <c r="D209" s="83"/>
      <c r="E209" s="184" t="s">
        <v>32</v>
      </c>
      <c r="F209" s="185"/>
      <c r="G209" s="185"/>
      <c r="H209" s="185"/>
      <c r="I209" s="185"/>
      <c r="J209" s="186"/>
    </row>
    <row r="210" spans="1:10">
      <c r="A210" s="41"/>
      <c r="B210" s="81" t="s">
        <v>257</v>
      </c>
      <c r="C210" s="82"/>
      <c r="D210" s="83"/>
      <c r="E210" s="56" t="s">
        <v>198</v>
      </c>
      <c r="F210" s="57"/>
      <c r="G210" s="57"/>
      <c r="H210" s="57"/>
      <c r="I210" s="57"/>
      <c r="J210" s="58"/>
    </row>
    <row r="211" spans="1:10">
      <c r="A211" s="41"/>
      <c r="B211" s="81" t="s">
        <v>258</v>
      </c>
      <c r="C211" s="82"/>
      <c r="D211" s="83"/>
      <c r="E211" s="56" t="s">
        <v>197</v>
      </c>
      <c r="F211" s="57"/>
      <c r="G211" s="57"/>
      <c r="H211" s="57"/>
      <c r="I211" s="57"/>
      <c r="J211" s="58"/>
    </row>
    <row r="212" spans="1:10">
      <c r="A212" s="41"/>
      <c r="B212" s="81" t="s">
        <v>259</v>
      </c>
      <c r="C212" s="82"/>
      <c r="D212" s="83"/>
      <c r="E212" s="56" t="s">
        <v>201</v>
      </c>
      <c r="F212" s="57"/>
      <c r="G212" s="57"/>
      <c r="H212" s="57"/>
      <c r="I212" s="57"/>
      <c r="J212" s="58"/>
    </row>
    <row r="213" spans="1:10">
      <c r="A213" s="41"/>
      <c r="B213" s="81" t="s">
        <v>194</v>
      </c>
      <c r="C213" s="82"/>
      <c r="D213" s="83"/>
      <c r="E213" s="56" t="s">
        <v>33</v>
      </c>
      <c r="F213" s="57"/>
      <c r="G213" s="57"/>
      <c r="H213" s="57"/>
      <c r="I213" s="57"/>
      <c r="J213" s="58"/>
    </row>
    <row r="214" spans="1:10" ht="12" thickBot="1">
      <c r="A214" s="108"/>
      <c r="B214" s="59" t="s">
        <v>195</v>
      </c>
      <c r="C214" s="60"/>
      <c r="D214" s="61"/>
      <c r="E214" s="44" t="s">
        <v>196</v>
      </c>
      <c r="F214" s="45"/>
      <c r="G214" s="45"/>
      <c r="H214" s="45"/>
      <c r="I214" s="45"/>
      <c r="J214" s="46"/>
    </row>
    <row r="215" spans="1:10">
      <c r="A215" s="40">
        <v>14</v>
      </c>
      <c r="B215" s="124" t="s">
        <v>260</v>
      </c>
      <c r="C215" s="33"/>
      <c r="D215" s="33"/>
      <c r="E215" s="33"/>
      <c r="F215" s="33"/>
      <c r="G215" s="33"/>
      <c r="H215" s="33"/>
      <c r="I215" s="33"/>
      <c r="J215" s="34"/>
    </row>
    <row r="216" spans="1:10" ht="58.5" customHeight="1">
      <c r="A216" s="41"/>
      <c r="B216" s="7" t="s">
        <v>1</v>
      </c>
      <c r="C216" s="24" t="s">
        <v>261</v>
      </c>
      <c r="D216" s="136" t="s">
        <v>262</v>
      </c>
      <c r="E216" s="136"/>
      <c r="F216" s="136"/>
      <c r="G216" s="24" t="s">
        <v>263</v>
      </c>
      <c r="H216" s="24" t="s">
        <v>264</v>
      </c>
      <c r="I216" s="136" t="s">
        <v>265</v>
      </c>
      <c r="J216" s="137"/>
    </row>
    <row r="217" spans="1:10">
      <c r="A217" s="41"/>
      <c r="B217" s="138" t="s">
        <v>266</v>
      </c>
      <c r="C217" s="139"/>
      <c r="D217" s="139"/>
      <c r="E217" s="139"/>
      <c r="F217" s="139"/>
      <c r="G217" s="139"/>
      <c r="H217" s="139"/>
      <c r="I217" s="139"/>
      <c r="J217" s="140"/>
    </row>
    <row r="218" spans="1:10">
      <c r="A218" s="41">
        <v>15</v>
      </c>
      <c r="B218" s="131" t="s">
        <v>267</v>
      </c>
      <c r="C218" s="132"/>
      <c r="D218" s="132"/>
      <c r="E218" s="132"/>
      <c r="F218" s="132"/>
      <c r="G218" s="132"/>
      <c r="H218" s="132"/>
      <c r="I218" s="132"/>
      <c r="J218" s="133"/>
    </row>
    <row r="219" spans="1:10" ht="90" customHeight="1">
      <c r="A219" s="41"/>
      <c r="B219" s="7" t="s">
        <v>1</v>
      </c>
      <c r="C219" s="24" t="s">
        <v>261</v>
      </c>
      <c r="D219" s="53" t="s">
        <v>262</v>
      </c>
      <c r="E219" s="159"/>
      <c r="F219" s="24" t="s">
        <v>263</v>
      </c>
      <c r="G219" s="24" t="s">
        <v>264</v>
      </c>
      <c r="H219" s="24" t="s">
        <v>268</v>
      </c>
      <c r="I219" s="136" t="s">
        <v>269</v>
      </c>
      <c r="J219" s="137"/>
    </row>
    <row r="220" spans="1:10" s="14" customFormat="1" ht="82.5" customHeight="1">
      <c r="A220" s="41"/>
      <c r="B220" s="15">
        <v>1</v>
      </c>
      <c r="C220" s="18">
        <v>41645</v>
      </c>
      <c r="D220" s="144" t="s">
        <v>34</v>
      </c>
      <c r="E220" s="145"/>
      <c r="F220" s="25" t="s">
        <v>270</v>
      </c>
      <c r="G220" s="17">
        <v>791220000</v>
      </c>
      <c r="H220" s="25" t="s">
        <v>271</v>
      </c>
      <c r="I220" s="182" t="s">
        <v>324</v>
      </c>
      <c r="J220" s="183"/>
    </row>
    <row r="221" spans="1:10" s="14" customFormat="1" ht="80.25" customHeight="1">
      <c r="A221" s="41"/>
      <c r="B221" s="15">
        <v>2</v>
      </c>
      <c r="C221" s="18">
        <v>41645</v>
      </c>
      <c r="D221" s="144" t="s">
        <v>35</v>
      </c>
      <c r="E221" s="145"/>
      <c r="F221" s="25" t="s">
        <v>275</v>
      </c>
      <c r="G221" s="17">
        <v>93388000</v>
      </c>
      <c r="H221" s="25" t="s">
        <v>102</v>
      </c>
      <c r="I221" s="187" t="s">
        <v>325</v>
      </c>
      <c r="J221" s="188"/>
    </row>
    <row r="222" spans="1:10" s="14" customFormat="1" ht="81" customHeight="1">
      <c r="A222" s="41"/>
      <c r="B222" s="15">
        <v>3</v>
      </c>
      <c r="C222" s="18">
        <v>41645</v>
      </c>
      <c r="D222" s="144" t="s">
        <v>38</v>
      </c>
      <c r="E222" s="145"/>
      <c r="F222" s="25" t="s">
        <v>276</v>
      </c>
      <c r="G222" s="17">
        <v>78007000</v>
      </c>
      <c r="H222" s="25" t="s">
        <v>102</v>
      </c>
      <c r="I222" s="187" t="s">
        <v>326</v>
      </c>
      <c r="J222" s="188"/>
    </row>
    <row r="223" spans="1:10" s="14" customFormat="1" ht="88.5" customHeight="1">
      <c r="A223" s="41"/>
      <c r="B223" s="15">
        <v>4</v>
      </c>
      <c r="C223" s="18">
        <v>41645</v>
      </c>
      <c r="D223" s="144" t="s">
        <v>306</v>
      </c>
      <c r="E223" s="145"/>
      <c r="F223" s="25" t="s">
        <v>277</v>
      </c>
      <c r="G223" s="17">
        <v>102746000</v>
      </c>
      <c r="H223" s="25" t="s">
        <v>102</v>
      </c>
      <c r="I223" s="187" t="s">
        <v>327</v>
      </c>
      <c r="J223" s="188"/>
    </row>
    <row r="224" spans="1:10" s="14" customFormat="1" ht="78.75" customHeight="1">
      <c r="A224" s="41"/>
      <c r="B224" s="15">
        <v>5</v>
      </c>
      <c r="C224" s="18">
        <v>41831</v>
      </c>
      <c r="D224" s="144" t="s">
        <v>45</v>
      </c>
      <c r="E224" s="145"/>
      <c r="F224" s="25" t="s">
        <v>278</v>
      </c>
      <c r="G224" s="17">
        <v>141657000</v>
      </c>
      <c r="H224" s="25" t="s">
        <v>102</v>
      </c>
      <c r="I224" s="187" t="s">
        <v>323</v>
      </c>
      <c r="J224" s="188"/>
    </row>
    <row r="225" spans="1:10" s="14" customFormat="1" ht="80.25" customHeight="1">
      <c r="A225" s="41"/>
      <c r="B225" s="15">
        <v>6</v>
      </c>
      <c r="C225" s="18">
        <v>41831</v>
      </c>
      <c r="D225" s="144" t="s">
        <v>35</v>
      </c>
      <c r="E225" s="145"/>
      <c r="F225" s="25" t="s">
        <v>279</v>
      </c>
      <c r="G225" s="17">
        <v>128755000</v>
      </c>
      <c r="H225" s="25" t="s">
        <v>102</v>
      </c>
      <c r="I225" s="187" t="s">
        <v>322</v>
      </c>
      <c r="J225" s="188"/>
    </row>
    <row r="226" spans="1:10" s="14" customFormat="1" ht="81" customHeight="1">
      <c r="A226" s="41"/>
      <c r="B226" s="15">
        <v>7</v>
      </c>
      <c r="C226" s="18">
        <v>41831</v>
      </c>
      <c r="D226" s="144" t="s">
        <v>38</v>
      </c>
      <c r="E226" s="145"/>
      <c r="F226" s="25" t="s">
        <v>280</v>
      </c>
      <c r="G226" s="17">
        <v>107548000</v>
      </c>
      <c r="H226" s="25" t="s">
        <v>102</v>
      </c>
      <c r="I226" s="187" t="s">
        <v>321</v>
      </c>
      <c r="J226" s="188"/>
    </row>
    <row r="227" spans="1:10" s="14" customFormat="1" ht="81.75" customHeight="1">
      <c r="A227" s="41"/>
      <c r="B227" s="15">
        <v>8</v>
      </c>
      <c r="C227" s="18">
        <v>41831</v>
      </c>
      <c r="D227" s="144" t="s">
        <v>34</v>
      </c>
      <c r="E227" s="145"/>
      <c r="F227" s="25" t="s">
        <v>281</v>
      </c>
      <c r="G227" s="17">
        <v>1090863000</v>
      </c>
      <c r="H227" s="25" t="s">
        <v>102</v>
      </c>
      <c r="I227" s="187" t="s">
        <v>328</v>
      </c>
      <c r="J227" s="188"/>
    </row>
    <row r="228" spans="1:10" s="14" customFormat="1" ht="105" customHeight="1">
      <c r="A228" s="41"/>
      <c r="B228" s="15">
        <v>9</v>
      </c>
      <c r="C228" s="18">
        <v>41645</v>
      </c>
      <c r="D228" s="144" t="s">
        <v>272</v>
      </c>
      <c r="E228" s="145"/>
      <c r="F228" s="25" t="s">
        <v>282</v>
      </c>
      <c r="G228" s="26" t="s">
        <v>333</v>
      </c>
      <c r="H228" s="25" t="s">
        <v>102</v>
      </c>
      <c r="I228" s="190" t="s">
        <v>332</v>
      </c>
      <c r="J228" s="191"/>
    </row>
    <row r="229" spans="1:10" s="14" customFormat="1" ht="115.5" customHeight="1">
      <c r="A229" s="41"/>
      <c r="B229" s="15">
        <v>10</v>
      </c>
      <c r="C229" s="18">
        <v>41950</v>
      </c>
      <c r="D229" s="144" t="s">
        <v>272</v>
      </c>
      <c r="E229" s="145"/>
      <c r="F229" s="25" t="s">
        <v>286</v>
      </c>
      <c r="G229" s="25" t="s">
        <v>283</v>
      </c>
      <c r="H229" s="25" t="s">
        <v>102</v>
      </c>
      <c r="I229" s="144" t="s">
        <v>329</v>
      </c>
      <c r="J229" s="189"/>
    </row>
    <row r="230" spans="1:10" s="14" customFormat="1" ht="99" customHeight="1">
      <c r="A230" s="41"/>
      <c r="B230" s="15">
        <v>11</v>
      </c>
      <c r="C230" s="18">
        <v>41991</v>
      </c>
      <c r="D230" s="144" t="s">
        <v>272</v>
      </c>
      <c r="E230" s="145"/>
      <c r="F230" s="25" t="s">
        <v>287</v>
      </c>
      <c r="G230" s="25" t="s">
        <v>284</v>
      </c>
      <c r="H230" s="25" t="s">
        <v>102</v>
      </c>
      <c r="I230" s="144" t="s">
        <v>330</v>
      </c>
      <c r="J230" s="189"/>
    </row>
    <row r="231" spans="1:10" s="14" customFormat="1" ht="81.75" customHeight="1" thickBot="1">
      <c r="A231" s="41"/>
      <c r="B231" s="15">
        <v>12</v>
      </c>
      <c r="C231" s="18">
        <v>41725</v>
      </c>
      <c r="D231" s="144" t="s">
        <v>273</v>
      </c>
      <c r="E231" s="145"/>
      <c r="F231" s="25" t="s">
        <v>288</v>
      </c>
      <c r="G231" s="14" t="s">
        <v>285</v>
      </c>
      <c r="H231" s="25" t="s">
        <v>102</v>
      </c>
      <c r="I231" s="144" t="s">
        <v>331</v>
      </c>
      <c r="J231" s="189"/>
    </row>
    <row r="232" spans="1:10">
      <c r="A232" s="91">
        <v>16</v>
      </c>
      <c r="B232" s="31" t="s">
        <v>274</v>
      </c>
      <c r="C232" s="31"/>
      <c r="D232" s="31"/>
      <c r="E232" s="31"/>
      <c r="F232" s="31"/>
      <c r="G232" s="31"/>
      <c r="H232" s="31"/>
      <c r="I232" s="31"/>
      <c r="J232" s="32"/>
    </row>
    <row r="233" spans="1:10" ht="43.5" customHeight="1">
      <c r="A233" s="92"/>
      <c r="B233" s="6" t="s">
        <v>1</v>
      </c>
      <c r="C233" s="112" t="s">
        <v>296</v>
      </c>
      <c r="D233" s="112"/>
      <c r="E233" s="112" t="s">
        <v>297</v>
      </c>
      <c r="F233" s="112"/>
      <c r="G233" s="112"/>
      <c r="H233" s="112" t="s">
        <v>289</v>
      </c>
      <c r="I233" s="112"/>
      <c r="J233" s="23" t="s">
        <v>290</v>
      </c>
    </row>
    <row r="234" spans="1:10" ht="33.75" customHeight="1">
      <c r="A234" s="92"/>
      <c r="B234" s="5">
        <v>1</v>
      </c>
      <c r="C234" s="27" t="s">
        <v>34</v>
      </c>
      <c r="D234" s="27"/>
      <c r="E234" s="27" t="s">
        <v>316</v>
      </c>
      <c r="F234" s="27"/>
      <c r="G234" s="27"/>
      <c r="H234" s="27" t="s">
        <v>304</v>
      </c>
      <c r="I234" s="27"/>
      <c r="J234" s="16" t="s">
        <v>291</v>
      </c>
    </row>
    <row r="235" spans="1:10" ht="30.75" customHeight="1">
      <c r="A235" s="92"/>
      <c r="B235" s="5">
        <v>2</v>
      </c>
      <c r="C235" s="27" t="s">
        <v>307</v>
      </c>
      <c r="D235" s="27"/>
      <c r="E235" s="27" t="s">
        <v>314</v>
      </c>
      <c r="F235" s="27"/>
      <c r="G235" s="27"/>
      <c r="H235" s="27" t="s">
        <v>300</v>
      </c>
      <c r="I235" s="27"/>
      <c r="J235" s="11" t="s">
        <v>111</v>
      </c>
    </row>
    <row r="236" spans="1:10" ht="30.75" customHeight="1">
      <c r="A236" s="92"/>
      <c r="B236" s="5">
        <v>3</v>
      </c>
      <c r="C236" s="27" t="s">
        <v>35</v>
      </c>
      <c r="D236" s="27"/>
      <c r="E236" s="27" t="s">
        <v>317</v>
      </c>
      <c r="F236" s="27"/>
      <c r="G236" s="27"/>
      <c r="H236" s="27" t="s">
        <v>102</v>
      </c>
      <c r="I236" s="27"/>
      <c r="J236" s="11" t="s">
        <v>111</v>
      </c>
    </row>
    <row r="237" spans="1:10" ht="30.75" customHeight="1">
      <c r="A237" s="92"/>
      <c r="B237" s="5">
        <v>4</v>
      </c>
      <c r="C237" s="27" t="s">
        <v>36</v>
      </c>
      <c r="D237" s="27"/>
      <c r="E237" s="27" t="s">
        <v>318</v>
      </c>
      <c r="F237" s="27"/>
      <c r="G237" s="27"/>
      <c r="H237" s="27" t="s">
        <v>102</v>
      </c>
      <c r="I237" s="27"/>
      <c r="J237" s="11" t="s">
        <v>111</v>
      </c>
    </row>
    <row r="238" spans="1:10" ht="30.75" customHeight="1">
      <c r="A238" s="92"/>
      <c r="B238" s="5">
        <v>5</v>
      </c>
      <c r="C238" s="27" t="s">
        <v>37</v>
      </c>
      <c r="D238" s="27"/>
      <c r="E238" s="27" t="s">
        <v>313</v>
      </c>
      <c r="F238" s="27"/>
      <c r="G238" s="27"/>
      <c r="H238" s="27" t="s">
        <v>102</v>
      </c>
      <c r="I238" s="27"/>
      <c r="J238" s="11" t="s">
        <v>111</v>
      </c>
    </row>
    <row r="239" spans="1:10" ht="30.75" customHeight="1">
      <c r="A239" s="92"/>
      <c r="B239" s="5">
        <v>6</v>
      </c>
      <c r="C239" s="27" t="s">
        <v>38</v>
      </c>
      <c r="D239" s="27"/>
      <c r="E239" s="27" t="s">
        <v>316</v>
      </c>
      <c r="F239" s="27"/>
      <c r="G239" s="27"/>
      <c r="H239" s="27" t="s">
        <v>102</v>
      </c>
      <c r="I239" s="27"/>
      <c r="J239" s="11" t="s">
        <v>111</v>
      </c>
    </row>
    <row r="240" spans="1:10" ht="30.75" customHeight="1">
      <c r="A240" s="92"/>
      <c r="B240" s="5">
        <v>7</v>
      </c>
      <c r="C240" s="27" t="s">
        <v>39</v>
      </c>
      <c r="D240" s="27"/>
      <c r="E240" s="27" t="s">
        <v>315</v>
      </c>
      <c r="F240" s="27"/>
      <c r="G240" s="27"/>
      <c r="H240" s="27" t="s">
        <v>301</v>
      </c>
      <c r="I240" s="27"/>
      <c r="J240" s="11" t="s">
        <v>111</v>
      </c>
    </row>
    <row r="241" spans="1:10" ht="30.75" customHeight="1">
      <c r="A241" s="92"/>
      <c r="B241" s="5">
        <v>8</v>
      </c>
      <c r="C241" s="27" t="s">
        <v>40</v>
      </c>
      <c r="D241" s="27"/>
      <c r="E241" s="27" t="s">
        <v>314</v>
      </c>
      <c r="F241" s="27"/>
      <c r="G241" s="27"/>
      <c r="H241" s="27" t="s">
        <v>302</v>
      </c>
      <c r="I241" s="27"/>
      <c r="J241" s="11" t="s">
        <v>292</v>
      </c>
    </row>
    <row r="242" spans="1:10" ht="30.75" customHeight="1">
      <c r="A242" s="92"/>
      <c r="B242" s="5">
        <v>9</v>
      </c>
      <c r="C242" s="27" t="s">
        <v>41</v>
      </c>
      <c r="D242" s="27"/>
      <c r="E242" s="27" t="s">
        <v>313</v>
      </c>
      <c r="F242" s="27"/>
      <c r="G242" s="27"/>
      <c r="H242" s="27" t="s">
        <v>303</v>
      </c>
      <c r="I242" s="27"/>
      <c r="J242" s="11" t="s">
        <v>292</v>
      </c>
    </row>
    <row r="243" spans="1:10" ht="30.75" customHeight="1">
      <c r="A243" s="92"/>
      <c r="B243" s="5">
        <v>10</v>
      </c>
      <c r="C243" s="27" t="s">
        <v>42</v>
      </c>
      <c r="D243" s="27"/>
      <c r="E243" s="27" t="s">
        <v>319</v>
      </c>
      <c r="F243" s="27"/>
      <c r="G243" s="27"/>
      <c r="H243" s="27" t="s">
        <v>302</v>
      </c>
      <c r="I243" s="27"/>
      <c r="J243" s="11" t="s">
        <v>292</v>
      </c>
    </row>
    <row r="244" spans="1:10" ht="30.75" customHeight="1">
      <c r="A244" s="92"/>
      <c r="B244" s="5">
        <v>11</v>
      </c>
      <c r="C244" s="27" t="s">
        <v>22</v>
      </c>
      <c r="D244" s="27"/>
      <c r="E244" s="27" t="s">
        <v>313</v>
      </c>
      <c r="F244" s="27"/>
      <c r="G244" s="27"/>
      <c r="H244" s="27" t="s">
        <v>299</v>
      </c>
      <c r="I244" s="27"/>
      <c r="J244" s="11" t="s">
        <v>292</v>
      </c>
    </row>
    <row r="245" spans="1:10" ht="30.75" customHeight="1">
      <c r="A245" s="92"/>
      <c r="B245" s="5">
        <v>12</v>
      </c>
      <c r="C245" s="27" t="s">
        <v>43</v>
      </c>
      <c r="D245" s="27"/>
      <c r="E245" s="27" t="s">
        <v>320</v>
      </c>
      <c r="F245" s="27"/>
      <c r="G245" s="27"/>
      <c r="H245" s="27" t="s">
        <v>108</v>
      </c>
      <c r="I245" s="27"/>
      <c r="J245" s="11" t="s">
        <v>292</v>
      </c>
    </row>
    <row r="246" spans="1:10" ht="30.75" customHeight="1">
      <c r="A246" s="92"/>
      <c r="B246" s="5">
        <v>13</v>
      </c>
      <c r="C246" s="27" t="s">
        <v>44</v>
      </c>
      <c r="D246" s="27"/>
      <c r="E246" s="27" t="s">
        <v>312</v>
      </c>
      <c r="F246" s="27"/>
      <c r="G246" s="27"/>
      <c r="H246" s="27" t="s">
        <v>107</v>
      </c>
      <c r="I246" s="27"/>
      <c r="J246" s="11" t="s">
        <v>293</v>
      </c>
    </row>
    <row r="247" spans="1:10" ht="30.75" customHeight="1">
      <c r="A247" s="92"/>
      <c r="B247" s="5">
        <v>14</v>
      </c>
      <c r="C247" s="27" t="s">
        <v>305</v>
      </c>
      <c r="D247" s="27"/>
      <c r="E247" s="27" t="s">
        <v>311</v>
      </c>
      <c r="F247" s="27"/>
      <c r="G247" s="27"/>
      <c r="H247" s="27" t="s">
        <v>298</v>
      </c>
      <c r="I247" s="27"/>
      <c r="J247" s="11" t="s">
        <v>294</v>
      </c>
    </row>
    <row r="248" spans="1:10" ht="30.75" customHeight="1" thickBot="1">
      <c r="A248" s="93"/>
      <c r="B248" s="19">
        <v>15</v>
      </c>
      <c r="C248" s="143" t="s">
        <v>272</v>
      </c>
      <c r="D248" s="143"/>
      <c r="E248" s="143" t="s">
        <v>310</v>
      </c>
      <c r="F248" s="143"/>
      <c r="G248" s="143"/>
      <c r="H248" s="143" t="s">
        <v>298</v>
      </c>
      <c r="I248" s="143"/>
      <c r="J248" s="12" t="s">
        <v>295</v>
      </c>
    </row>
    <row r="253" spans="1:10" ht="15">
      <c r="A253" s="1"/>
      <c r="B253" s="141" t="s">
        <v>308</v>
      </c>
      <c r="C253" s="141"/>
      <c r="D253" s="141"/>
      <c r="E253" s="20"/>
      <c r="F253" s="21"/>
      <c r="G253" s="142" t="s">
        <v>14</v>
      </c>
      <c r="H253" s="142"/>
      <c r="I253" s="142"/>
      <c r="J253" s="142"/>
    </row>
    <row r="254" spans="1:10" ht="15">
      <c r="B254" s="20"/>
      <c r="C254" s="20"/>
      <c r="D254" s="20"/>
      <c r="E254" s="20"/>
      <c r="F254" s="21"/>
      <c r="G254" s="21"/>
      <c r="H254" s="20"/>
      <c r="I254" s="20"/>
      <c r="J254" s="20"/>
    </row>
    <row r="255" spans="1:10" ht="15">
      <c r="B255" s="20"/>
      <c r="C255" s="20"/>
      <c r="D255" s="20"/>
      <c r="E255" s="20"/>
      <c r="F255" s="21"/>
      <c r="G255" s="21"/>
      <c r="H255" s="20"/>
      <c r="I255" s="20"/>
      <c r="J255" s="20"/>
    </row>
    <row r="256" spans="1:10" ht="15">
      <c r="A256" s="1"/>
      <c r="B256" s="141" t="s">
        <v>106</v>
      </c>
      <c r="C256" s="141"/>
      <c r="D256" s="141"/>
      <c r="E256" s="20"/>
      <c r="F256" s="21"/>
      <c r="G256" s="142" t="s">
        <v>22</v>
      </c>
      <c r="H256" s="142"/>
      <c r="I256" s="142"/>
      <c r="J256" s="142"/>
    </row>
    <row r="257" spans="1:10" ht="15">
      <c r="B257" s="20"/>
      <c r="C257" s="20"/>
      <c r="D257" s="20"/>
      <c r="E257" s="20"/>
      <c r="F257" s="21"/>
      <c r="G257" s="21"/>
      <c r="H257" s="20"/>
      <c r="I257" s="20"/>
      <c r="J257" s="20"/>
    </row>
    <row r="258" spans="1:10" ht="15">
      <c r="B258" s="20"/>
      <c r="C258" s="20"/>
      <c r="D258" s="20"/>
      <c r="E258" s="20"/>
      <c r="F258" s="21"/>
      <c r="G258" s="21"/>
      <c r="H258" s="20"/>
      <c r="I258" s="20"/>
      <c r="J258" s="20"/>
    </row>
    <row r="259" spans="1:10" ht="14.25">
      <c r="A259" s="1"/>
      <c r="B259" s="141" t="s">
        <v>309</v>
      </c>
      <c r="C259" s="141"/>
      <c r="D259" s="141"/>
      <c r="E259" s="141"/>
      <c r="F259" s="141"/>
      <c r="G259" s="142" t="s">
        <v>48</v>
      </c>
      <c r="H259" s="142"/>
      <c r="I259" s="142"/>
      <c r="J259" s="142"/>
    </row>
  </sheetData>
  <mergeCells count="561">
    <mergeCell ref="I231:J231"/>
    <mergeCell ref="I229:J229"/>
    <mergeCell ref="I228:J228"/>
    <mergeCell ref="I230:J230"/>
    <mergeCell ref="I221:J221"/>
    <mergeCell ref="I222:J222"/>
    <mergeCell ref="I223:J223"/>
    <mergeCell ref="D228:E228"/>
    <mergeCell ref="I224:J224"/>
    <mergeCell ref="D222:E222"/>
    <mergeCell ref="D223:E223"/>
    <mergeCell ref="D224:E224"/>
    <mergeCell ref="I219:J219"/>
    <mergeCell ref="I220:J220"/>
    <mergeCell ref="E209:J209"/>
    <mergeCell ref="I225:J225"/>
    <mergeCell ref="I226:J226"/>
    <mergeCell ref="E213:J213"/>
    <mergeCell ref="I227:J227"/>
    <mergeCell ref="B198:F198"/>
    <mergeCell ref="B202:F202"/>
    <mergeCell ref="B201:F201"/>
    <mergeCell ref="G201:J201"/>
    <mergeCell ref="B204:F204"/>
    <mergeCell ref="B203:F203"/>
    <mergeCell ref="D225:E225"/>
    <mergeCell ref="D226:E226"/>
    <mergeCell ref="D227:E227"/>
    <mergeCell ref="D219:E219"/>
    <mergeCell ref="D220:E220"/>
    <mergeCell ref="E208:J208"/>
    <mergeCell ref="B205:F205"/>
    <mergeCell ref="G205:J205"/>
    <mergeCell ref="G204:J204"/>
    <mergeCell ref="G203:J203"/>
    <mergeCell ref="D221:E221"/>
    <mergeCell ref="B196:F196"/>
    <mergeCell ref="B197:F197"/>
    <mergeCell ref="G192:J192"/>
    <mergeCell ref="B193:F193"/>
    <mergeCell ref="G193:J193"/>
    <mergeCell ref="B191:F191"/>
    <mergeCell ref="G191:J191"/>
    <mergeCell ref="B200:F200"/>
    <mergeCell ref="G200:J200"/>
    <mergeCell ref="B199:F199"/>
    <mergeCell ref="B195:F195"/>
    <mergeCell ref="G195:J195"/>
    <mergeCell ref="B184:F184"/>
    <mergeCell ref="B186:F186"/>
    <mergeCell ref="G186:J186"/>
    <mergeCell ref="B179:F179"/>
    <mergeCell ref="B175:J175"/>
    <mergeCell ref="B182:J182"/>
    <mergeCell ref="B194:F194"/>
    <mergeCell ref="G194:J194"/>
    <mergeCell ref="B189:F189"/>
    <mergeCell ref="B192:F192"/>
    <mergeCell ref="B187:F187"/>
    <mergeCell ref="B188:F188"/>
    <mergeCell ref="G189:J189"/>
    <mergeCell ref="B176:F176"/>
    <mergeCell ref="G176:J176"/>
    <mergeCell ref="I100:J100"/>
    <mergeCell ref="I101:J101"/>
    <mergeCell ref="I102:J102"/>
    <mergeCell ref="G198:J198"/>
    <mergeCell ref="G196:J196"/>
    <mergeCell ref="G197:J197"/>
    <mergeCell ref="G185:J185"/>
    <mergeCell ref="G187:J187"/>
    <mergeCell ref="G188:J188"/>
    <mergeCell ref="B190:J190"/>
    <mergeCell ref="G165:J165"/>
    <mergeCell ref="G173:J173"/>
    <mergeCell ref="B174:F174"/>
    <mergeCell ref="I141:J141"/>
    <mergeCell ref="G119:H119"/>
    <mergeCell ref="G137:H137"/>
    <mergeCell ref="G141:H141"/>
    <mergeCell ref="G105:H105"/>
    <mergeCell ref="B122:J122"/>
    <mergeCell ref="B117:F117"/>
    <mergeCell ref="B118:F118"/>
    <mergeCell ref="B119:F119"/>
    <mergeCell ref="I137:J137"/>
    <mergeCell ref="B133:F133"/>
    <mergeCell ref="G104:H104"/>
    <mergeCell ref="I104:J104"/>
    <mergeCell ref="I105:J105"/>
    <mergeCell ref="G106:H106"/>
    <mergeCell ref="I106:J106"/>
    <mergeCell ref="G202:J202"/>
    <mergeCell ref="G199:J199"/>
    <mergeCell ref="G135:J135"/>
    <mergeCell ref="G140:H140"/>
    <mergeCell ref="I140:J140"/>
    <mergeCell ref="G138:H138"/>
    <mergeCell ref="I138:J138"/>
    <mergeCell ref="I136:J136"/>
    <mergeCell ref="B134:J134"/>
    <mergeCell ref="B136:F136"/>
    <mergeCell ref="G132:H132"/>
    <mergeCell ref="I132:J132"/>
    <mergeCell ref="G133:H133"/>
    <mergeCell ref="I133:J133"/>
    <mergeCell ref="G136:H136"/>
    <mergeCell ref="G184:J184"/>
    <mergeCell ref="B185:F185"/>
    <mergeCell ref="B181:F181"/>
    <mergeCell ref="G181:J181"/>
    <mergeCell ref="B64:J64"/>
    <mergeCell ref="B84:E84"/>
    <mergeCell ref="G84:H84"/>
    <mergeCell ref="B85:E85"/>
    <mergeCell ref="G85:H85"/>
    <mergeCell ref="G91:H91"/>
    <mergeCell ref="G97:H97"/>
    <mergeCell ref="B95:F95"/>
    <mergeCell ref="B96:F96"/>
    <mergeCell ref="G95:H95"/>
    <mergeCell ref="G96:H96"/>
    <mergeCell ref="B90:J90"/>
    <mergeCell ref="I91:J91"/>
    <mergeCell ref="I92:J92"/>
    <mergeCell ref="I93:J93"/>
    <mergeCell ref="G92:H92"/>
    <mergeCell ref="G93:H93"/>
    <mergeCell ref="B93:F93"/>
    <mergeCell ref="B91:F91"/>
    <mergeCell ref="B92:F92"/>
    <mergeCell ref="B94:F94"/>
    <mergeCell ref="G94:J94"/>
    <mergeCell ref="I95:J95"/>
    <mergeCell ref="I96:J96"/>
    <mergeCell ref="B65:D65"/>
    <mergeCell ref="G86:H86"/>
    <mergeCell ref="B80:E80"/>
    <mergeCell ref="I86:J86"/>
    <mergeCell ref="G80:H80"/>
    <mergeCell ref="B183:F183"/>
    <mergeCell ref="G183:J183"/>
    <mergeCell ref="B177:F177"/>
    <mergeCell ref="G177:J177"/>
    <mergeCell ref="B165:F165"/>
    <mergeCell ref="B89:F89"/>
    <mergeCell ref="G89:J89"/>
    <mergeCell ref="I84:J84"/>
    <mergeCell ref="I85:J85"/>
    <mergeCell ref="B68:D68"/>
    <mergeCell ref="I82:J82"/>
    <mergeCell ref="B79:E79"/>
    <mergeCell ref="G98:H98"/>
    <mergeCell ref="G99:H99"/>
    <mergeCell ref="G100:H100"/>
    <mergeCell ref="G101:H101"/>
    <mergeCell ref="G102:H102"/>
    <mergeCell ref="I97:J97"/>
    <mergeCell ref="I98:J98"/>
    <mergeCell ref="G174:J174"/>
    <mergeCell ref="G179:J179"/>
    <mergeCell ref="B180:F180"/>
    <mergeCell ref="G180:J180"/>
    <mergeCell ref="B178:F178"/>
    <mergeCell ref="G178:J178"/>
    <mergeCell ref="B173:F173"/>
    <mergeCell ref="G168:J168"/>
    <mergeCell ref="B169:F169"/>
    <mergeCell ref="G171:J171"/>
    <mergeCell ref="B172:F172"/>
    <mergeCell ref="G172:J172"/>
    <mergeCell ref="G162:J162"/>
    <mergeCell ref="B153:F153"/>
    <mergeCell ref="B166:F166"/>
    <mergeCell ref="B171:F171"/>
    <mergeCell ref="G166:J166"/>
    <mergeCell ref="B167:F167"/>
    <mergeCell ref="G167:J167"/>
    <mergeCell ref="B168:F168"/>
    <mergeCell ref="G169:J169"/>
    <mergeCell ref="B170:F170"/>
    <mergeCell ref="G170:J170"/>
    <mergeCell ref="B145:F145"/>
    <mergeCell ref="G145:H145"/>
    <mergeCell ref="B164:F164"/>
    <mergeCell ref="G164:J164"/>
    <mergeCell ref="B155:F155"/>
    <mergeCell ref="B154:F154"/>
    <mergeCell ref="G152:J152"/>
    <mergeCell ref="G153:J153"/>
    <mergeCell ref="G154:J154"/>
    <mergeCell ref="G155:J155"/>
    <mergeCell ref="B152:F152"/>
    <mergeCell ref="G159:J159"/>
    <mergeCell ref="B163:F163"/>
    <mergeCell ref="G163:J163"/>
    <mergeCell ref="B159:F159"/>
    <mergeCell ref="G156:J156"/>
    <mergeCell ref="B157:F157"/>
    <mergeCell ref="G157:J157"/>
    <mergeCell ref="B158:F158"/>
    <mergeCell ref="G158:J158"/>
    <mergeCell ref="B156:F156"/>
    <mergeCell ref="B161:F161"/>
    <mergeCell ref="G161:J161"/>
    <mergeCell ref="B162:F162"/>
    <mergeCell ref="B141:F141"/>
    <mergeCell ref="B142:F142"/>
    <mergeCell ref="B135:F135"/>
    <mergeCell ref="B131:F131"/>
    <mergeCell ref="B139:F139"/>
    <mergeCell ref="G139:J139"/>
    <mergeCell ref="G151:J151"/>
    <mergeCell ref="I143:J143"/>
    <mergeCell ref="G144:H144"/>
    <mergeCell ref="I144:J144"/>
    <mergeCell ref="B148:J148"/>
    <mergeCell ref="I145:J145"/>
    <mergeCell ref="G142:H142"/>
    <mergeCell ref="I142:J142"/>
    <mergeCell ref="B143:F143"/>
    <mergeCell ref="B144:F144"/>
    <mergeCell ref="G143:H143"/>
    <mergeCell ref="B149:F149"/>
    <mergeCell ref="B150:F150"/>
    <mergeCell ref="B151:F151"/>
    <mergeCell ref="G149:J149"/>
    <mergeCell ref="G150:J150"/>
    <mergeCell ref="B147:F147"/>
    <mergeCell ref="G147:J147"/>
    <mergeCell ref="B132:F132"/>
    <mergeCell ref="B127:F127"/>
    <mergeCell ref="B128:F128"/>
    <mergeCell ref="B129:F129"/>
    <mergeCell ref="B130:F130"/>
    <mergeCell ref="G127:H127"/>
    <mergeCell ref="I128:J128"/>
    <mergeCell ref="G129:H129"/>
    <mergeCell ref="I129:J129"/>
    <mergeCell ref="I131:J131"/>
    <mergeCell ref="G130:H130"/>
    <mergeCell ref="I130:J130"/>
    <mergeCell ref="G131:H131"/>
    <mergeCell ref="B112:F112"/>
    <mergeCell ref="I127:J127"/>
    <mergeCell ref="G128:H128"/>
    <mergeCell ref="G126:H126"/>
    <mergeCell ref="I126:J126"/>
    <mergeCell ref="G123:H123"/>
    <mergeCell ref="I123:J123"/>
    <mergeCell ref="G124:H124"/>
    <mergeCell ref="I124:J124"/>
    <mergeCell ref="B115:F115"/>
    <mergeCell ref="B116:F116"/>
    <mergeCell ref="G125:H125"/>
    <mergeCell ref="I125:J125"/>
    <mergeCell ref="B120:F120"/>
    <mergeCell ref="G117:H117"/>
    <mergeCell ref="I117:J117"/>
    <mergeCell ref="G118:H118"/>
    <mergeCell ref="I118:J118"/>
    <mergeCell ref="B123:F123"/>
    <mergeCell ref="G111:H111"/>
    <mergeCell ref="I111:J111"/>
    <mergeCell ref="I119:J119"/>
    <mergeCell ref="G120:H120"/>
    <mergeCell ref="B160:J160"/>
    <mergeCell ref="B103:F103"/>
    <mergeCell ref="G103:J103"/>
    <mergeCell ref="B104:F104"/>
    <mergeCell ref="B105:F105"/>
    <mergeCell ref="B106:F106"/>
    <mergeCell ref="B107:F107"/>
    <mergeCell ref="B108:F108"/>
    <mergeCell ref="I107:J107"/>
    <mergeCell ref="G108:H108"/>
    <mergeCell ref="B124:F124"/>
    <mergeCell ref="B125:F125"/>
    <mergeCell ref="B126:F126"/>
    <mergeCell ref="I112:J112"/>
    <mergeCell ref="G113:H113"/>
    <mergeCell ref="I113:J113"/>
    <mergeCell ref="G115:H115"/>
    <mergeCell ref="I115:J115"/>
    <mergeCell ref="G114:J114"/>
    <mergeCell ref="G112:H112"/>
    <mergeCell ref="C245:D245"/>
    <mergeCell ref="E235:G235"/>
    <mergeCell ref="E236:G236"/>
    <mergeCell ref="E243:G243"/>
    <mergeCell ref="E244:G244"/>
    <mergeCell ref="D229:E229"/>
    <mergeCell ref="D230:E230"/>
    <mergeCell ref="D231:E231"/>
    <mergeCell ref="C244:D244"/>
    <mergeCell ref="E245:G245"/>
    <mergeCell ref="B259:F259"/>
    <mergeCell ref="G253:J253"/>
    <mergeCell ref="G256:J256"/>
    <mergeCell ref="G259:J259"/>
    <mergeCell ref="B253:D253"/>
    <mergeCell ref="B256:D256"/>
    <mergeCell ref="E247:G247"/>
    <mergeCell ref="E248:G248"/>
    <mergeCell ref="C247:D247"/>
    <mergeCell ref="C248:D248"/>
    <mergeCell ref="H248:I248"/>
    <mergeCell ref="H247:I247"/>
    <mergeCell ref="E246:G246"/>
    <mergeCell ref="H246:I246"/>
    <mergeCell ref="H242:I242"/>
    <mergeCell ref="H238:I238"/>
    <mergeCell ref="C239:D239"/>
    <mergeCell ref="H245:I245"/>
    <mergeCell ref="C243:D243"/>
    <mergeCell ref="H234:I234"/>
    <mergeCell ref="H235:I235"/>
    <mergeCell ref="E237:G237"/>
    <mergeCell ref="H237:I237"/>
    <mergeCell ref="C238:D238"/>
    <mergeCell ref="E238:G238"/>
    <mergeCell ref="E234:G234"/>
    <mergeCell ref="C236:D236"/>
    <mergeCell ref="C240:D240"/>
    <mergeCell ref="E240:G240"/>
    <mergeCell ref="H240:I240"/>
    <mergeCell ref="E241:G241"/>
    <mergeCell ref="H236:I236"/>
    <mergeCell ref="C237:D237"/>
    <mergeCell ref="C241:D241"/>
    <mergeCell ref="C235:D235"/>
    <mergeCell ref="H243:I243"/>
    <mergeCell ref="G110:H110"/>
    <mergeCell ref="I110:J110"/>
    <mergeCell ref="G116:H116"/>
    <mergeCell ref="I116:J116"/>
    <mergeCell ref="B138:F138"/>
    <mergeCell ref="B100:F100"/>
    <mergeCell ref="A215:A217"/>
    <mergeCell ref="B215:J215"/>
    <mergeCell ref="D216:F216"/>
    <mergeCell ref="I216:J216"/>
    <mergeCell ref="B217:J217"/>
    <mergeCell ref="B212:D212"/>
    <mergeCell ref="B213:D213"/>
    <mergeCell ref="E207:J207"/>
    <mergeCell ref="B140:F140"/>
    <mergeCell ref="A206:A214"/>
    <mergeCell ref="B206:J206"/>
    <mergeCell ref="B207:D207"/>
    <mergeCell ref="B208:D208"/>
    <mergeCell ref="B209:D209"/>
    <mergeCell ref="B210:D210"/>
    <mergeCell ref="B211:D211"/>
    <mergeCell ref="I108:J108"/>
    <mergeCell ref="I120:J120"/>
    <mergeCell ref="B74:J74"/>
    <mergeCell ref="A74:A87"/>
    <mergeCell ref="B72:D72"/>
    <mergeCell ref="B73:D73"/>
    <mergeCell ref="B66:D66"/>
    <mergeCell ref="G83:H83"/>
    <mergeCell ref="B69:D69"/>
    <mergeCell ref="B70:D70"/>
    <mergeCell ref="C246:D246"/>
    <mergeCell ref="H244:I244"/>
    <mergeCell ref="H241:I241"/>
    <mergeCell ref="E211:J211"/>
    <mergeCell ref="E212:J212"/>
    <mergeCell ref="C242:D242"/>
    <mergeCell ref="E242:G242"/>
    <mergeCell ref="E239:G239"/>
    <mergeCell ref="A218:A231"/>
    <mergeCell ref="B218:J218"/>
    <mergeCell ref="B232:J232"/>
    <mergeCell ref="A232:A248"/>
    <mergeCell ref="C233:D233"/>
    <mergeCell ref="E233:G233"/>
    <mergeCell ref="H233:I233"/>
    <mergeCell ref="C234:D234"/>
    <mergeCell ref="A54:A63"/>
    <mergeCell ref="B63:C63"/>
    <mergeCell ref="B57:C57"/>
    <mergeCell ref="E57:F57"/>
    <mergeCell ref="B62:C62"/>
    <mergeCell ref="B61:C61"/>
    <mergeCell ref="B54:J54"/>
    <mergeCell ref="B55:C55"/>
    <mergeCell ref="G60:H60"/>
    <mergeCell ref="I60:J60"/>
    <mergeCell ref="G61:H61"/>
    <mergeCell ref="I61:J61"/>
    <mergeCell ref="E62:F62"/>
    <mergeCell ref="G62:H62"/>
    <mergeCell ref="G55:H56"/>
    <mergeCell ref="G63:H63"/>
    <mergeCell ref="I55:J56"/>
    <mergeCell ref="I63:J63"/>
    <mergeCell ref="E46:J46"/>
    <mergeCell ref="E52:J52"/>
    <mergeCell ref="E60:F60"/>
    <mergeCell ref="E63:F63"/>
    <mergeCell ref="E61:F61"/>
    <mergeCell ref="G59:H59"/>
    <mergeCell ref="I59:J59"/>
    <mergeCell ref="E55:F56"/>
    <mergeCell ref="G57:H57"/>
    <mergeCell ref="I57:J57"/>
    <mergeCell ref="B41:J41"/>
    <mergeCell ref="B44:J44"/>
    <mergeCell ref="A34:A43"/>
    <mergeCell ref="B34:J34"/>
    <mergeCell ref="B36:D36"/>
    <mergeCell ref="E36:J36"/>
    <mergeCell ref="B37:D37"/>
    <mergeCell ref="E37:J37"/>
    <mergeCell ref="B39:D39"/>
    <mergeCell ref="E39:J39"/>
    <mergeCell ref="B35:J35"/>
    <mergeCell ref="B38:J38"/>
    <mergeCell ref="A44:A53"/>
    <mergeCell ref="B47:D47"/>
    <mergeCell ref="E47:J47"/>
    <mergeCell ref="B49:D49"/>
    <mergeCell ref="E49:J49"/>
    <mergeCell ref="B50:D50"/>
    <mergeCell ref="B51:J51"/>
    <mergeCell ref="B53:D53"/>
    <mergeCell ref="E53:J53"/>
    <mergeCell ref="B52:D52"/>
    <mergeCell ref="E50:J50"/>
    <mergeCell ref="B46:D46"/>
    <mergeCell ref="B19:D19"/>
    <mergeCell ref="E19:J19"/>
    <mergeCell ref="B20:J20"/>
    <mergeCell ref="B21:D21"/>
    <mergeCell ref="E21:J21"/>
    <mergeCell ref="B23:J23"/>
    <mergeCell ref="B24:D24"/>
    <mergeCell ref="E24:J24"/>
    <mergeCell ref="A28:A33"/>
    <mergeCell ref="B28:J28"/>
    <mergeCell ref="B29:D29"/>
    <mergeCell ref="E29:J29"/>
    <mergeCell ref="B30:D30"/>
    <mergeCell ref="E30:J30"/>
    <mergeCell ref="B31:D31"/>
    <mergeCell ref="E31:J31"/>
    <mergeCell ref="B32:D32"/>
    <mergeCell ref="E32:J32"/>
    <mergeCell ref="B26:D26"/>
    <mergeCell ref="E26:J26"/>
    <mergeCell ref="B22:D22"/>
    <mergeCell ref="B71:D71"/>
    <mergeCell ref="G77:H77"/>
    <mergeCell ref="I76:J76"/>
    <mergeCell ref="B82:E82"/>
    <mergeCell ref="B83:E83"/>
    <mergeCell ref="G78:H78"/>
    <mergeCell ref="I78:J78"/>
    <mergeCell ref="B87:E87"/>
    <mergeCell ref="G87:H87"/>
    <mergeCell ref="I87:J87"/>
    <mergeCell ref="I83:J83"/>
    <mergeCell ref="I80:J80"/>
    <mergeCell ref="B86:E86"/>
    <mergeCell ref="G75:H75"/>
    <mergeCell ref="G82:H82"/>
    <mergeCell ref="I75:J75"/>
    <mergeCell ref="G76:H76"/>
    <mergeCell ref="B76:E76"/>
    <mergeCell ref="B77:E77"/>
    <mergeCell ref="B78:E78"/>
    <mergeCell ref="B81:E81"/>
    <mergeCell ref="I81:J81"/>
    <mergeCell ref="G81:H81"/>
    <mergeCell ref="I79:J79"/>
    <mergeCell ref="I77:J77"/>
    <mergeCell ref="G79:H79"/>
    <mergeCell ref="B75:E75"/>
    <mergeCell ref="A11:A15"/>
    <mergeCell ref="E15:J15"/>
    <mergeCell ref="B15:D15"/>
    <mergeCell ref="B13:D13"/>
    <mergeCell ref="E10:J10"/>
    <mergeCell ref="E13:J13"/>
    <mergeCell ref="E65:J73"/>
    <mergeCell ref="B60:C60"/>
    <mergeCell ref="I62:J62"/>
    <mergeCell ref="B58:C58"/>
    <mergeCell ref="E58:F58"/>
    <mergeCell ref="G58:H58"/>
    <mergeCell ref="I58:J58"/>
    <mergeCell ref="B59:C59"/>
    <mergeCell ref="E59:F59"/>
    <mergeCell ref="B67:D67"/>
    <mergeCell ref="A64:A73"/>
    <mergeCell ref="A20:A27"/>
    <mergeCell ref="A16:A19"/>
    <mergeCell ref="B25:D25"/>
    <mergeCell ref="E25:J25"/>
    <mergeCell ref="B8:D8"/>
    <mergeCell ref="B9:D9"/>
    <mergeCell ref="B10:D10"/>
    <mergeCell ref="E8:J8"/>
    <mergeCell ref="E9:J9"/>
    <mergeCell ref="A1:J1"/>
    <mergeCell ref="A2:J2"/>
    <mergeCell ref="A4:J4"/>
    <mergeCell ref="A5:J5"/>
    <mergeCell ref="A3:J3"/>
    <mergeCell ref="B7:J7"/>
    <mergeCell ref="A7:A10"/>
    <mergeCell ref="B11:J11"/>
    <mergeCell ref="B12:D12"/>
    <mergeCell ref="E12:J12"/>
    <mergeCell ref="D55:D56"/>
    <mergeCell ref="B40:D40"/>
    <mergeCell ref="E40:J40"/>
    <mergeCell ref="B42:D42"/>
    <mergeCell ref="E42:J42"/>
    <mergeCell ref="B45:J45"/>
    <mergeCell ref="B27:D27"/>
    <mergeCell ref="E27:J27"/>
    <mergeCell ref="B48:J48"/>
    <mergeCell ref="B43:D43"/>
    <mergeCell ref="E43:J43"/>
    <mergeCell ref="B33:D33"/>
    <mergeCell ref="E33:J33"/>
    <mergeCell ref="B14:D14"/>
    <mergeCell ref="E14:J14"/>
    <mergeCell ref="B16:J16"/>
    <mergeCell ref="B17:D17"/>
    <mergeCell ref="E17:J17"/>
    <mergeCell ref="B18:D18"/>
    <mergeCell ref="E18:J18"/>
    <mergeCell ref="E22:J22"/>
    <mergeCell ref="H239:I239"/>
    <mergeCell ref="A146:A205"/>
    <mergeCell ref="B88:J88"/>
    <mergeCell ref="B146:J146"/>
    <mergeCell ref="B101:F101"/>
    <mergeCell ref="B102:F102"/>
    <mergeCell ref="A88:A145"/>
    <mergeCell ref="B110:F110"/>
    <mergeCell ref="E214:J214"/>
    <mergeCell ref="B137:F137"/>
    <mergeCell ref="B97:F97"/>
    <mergeCell ref="B98:F98"/>
    <mergeCell ref="B99:F99"/>
    <mergeCell ref="B111:F111"/>
    <mergeCell ref="B109:F109"/>
    <mergeCell ref="B113:F113"/>
    <mergeCell ref="B114:F114"/>
    <mergeCell ref="G107:H107"/>
    <mergeCell ref="B121:J121"/>
    <mergeCell ref="G109:H109"/>
    <mergeCell ref="I109:J109"/>
    <mergeCell ref="E210:J210"/>
    <mergeCell ref="B214:D214"/>
    <mergeCell ref="I99:J99"/>
  </mergeCells>
  <phoneticPr fontId="7" type="noConversion"/>
  <pageMargins left="0.47244094488188981" right="0.43307086614173229" top="0.51181102362204722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al-XiMiK</dc:creator>
  <cp:lastModifiedBy>01</cp:lastModifiedBy>
  <cp:lastPrinted>2015-06-03T12:50:11Z</cp:lastPrinted>
  <dcterms:created xsi:type="dcterms:W3CDTF">2015-05-06T19:50:57Z</dcterms:created>
  <dcterms:modified xsi:type="dcterms:W3CDTF">2015-07-13T04:14:56Z</dcterms:modified>
</cp:coreProperties>
</file>